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0D28D99-B141-4F18-9595-D467B660D1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4" r:id="rId1"/>
    <sheet name="chinh thuc" sheetId="5" r:id="rId2"/>
  </sheets>
  <definedNames>
    <definedName name="_xlnm.Print_Titles" localSheetId="1">'chinh thuc'!$5:$7</definedName>
    <definedName name="_xlnm.Print_Titles" localSheetId="0">Sheet1!$5:$7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0" i="5"/>
  <c r="G64" i="5"/>
  <c r="F64" i="5"/>
  <c r="E64" i="5"/>
  <c r="D64" i="5"/>
  <c r="G57" i="5"/>
  <c r="F57" i="5"/>
  <c r="E57" i="5"/>
  <c r="D57" i="5"/>
  <c r="G52" i="5"/>
  <c r="F52" i="5"/>
  <c r="E52" i="5"/>
  <c r="D52" i="5"/>
  <c r="G49" i="5"/>
  <c r="F49" i="5"/>
  <c r="E49" i="5"/>
  <c r="D49" i="5"/>
  <c r="G36" i="5"/>
  <c r="F36" i="5"/>
  <c r="E36" i="5"/>
  <c r="D36" i="5"/>
  <c r="G31" i="5"/>
  <c r="F31" i="5"/>
  <c r="E31" i="5"/>
  <c r="D31" i="5"/>
  <c r="F28" i="5"/>
  <c r="E28" i="5"/>
  <c r="D28" i="5"/>
  <c r="F15" i="5"/>
  <c r="E15" i="5"/>
  <c r="D15" i="5"/>
  <c r="F10" i="5"/>
  <c r="E10" i="5"/>
  <c r="D10" i="5"/>
  <c r="G28" i="5"/>
  <c r="G65" i="5" l="1"/>
  <c r="E65" i="5"/>
  <c r="D65" i="5"/>
  <c r="F65" i="5"/>
  <c r="E71" i="4"/>
  <c r="F71" i="4"/>
  <c r="G71" i="4"/>
  <c r="H71" i="4"/>
  <c r="I71" i="4"/>
  <c r="J71" i="4"/>
  <c r="K71" i="4"/>
  <c r="D71" i="4"/>
  <c r="E55" i="4"/>
  <c r="F55" i="4"/>
  <c r="G55" i="4"/>
  <c r="H55" i="4"/>
  <c r="I55" i="4"/>
  <c r="J55" i="4"/>
  <c r="K55" i="4"/>
  <c r="D55" i="4"/>
  <c r="E31" i="4"/>
  <c r="E72" i="4" s="1"/>
  <c r="F31" i="4"/>
  <c r="F72" i="4" s="1"/>
  <c r="G31" i="4"/>
  <c r="G72" i="4" s="1"/>
  <c r="H31" i="4"/>
  <c r="H72" i="4" s="1"/>
  <c r="I31" i="4"/>
  <c r="I72" i="4" s="1"/>
  <c r="J31" i="4"/>
  <c r="J72" i="4" s="1"/>
  <c r="D31" i="4"/>
  <c r="E63" i="4"/>
  <c r="F63" i="4"/>
  <c r="G63" i="4"/>
  <c r="H63" i="4"/>
  <c r="I63" i="4"/>
  <c r="J63" i="4"/>
  <c r="K63" i="4"/>
  <c r="D63" i="4"/>
  <c r="E58" i="4"/>
  <c r="F58" i="4"/>
  <c r="G58" i="4"/>
  <c r="H58" i="4"/>
  <c r="I58" i="4"/>
  <c r="J58" i="4"/>
  <c r="K58" i="4"/>
  <c r="D58" i="4"/>
  <c r="E39" i="4"/>
  <c r="F39" i="4"/>
  <c r="G39" i="4"/>
  <c r="H39" i="4"/>
  <c r="I39" i="4"/>
  <c r="J39" i="4"/>
  <c r="K39" i="4"/>
  <c r="D39" i="4"/>
  <c r="D72" i="4" l="1"/>
  <c r="I34" i="4"/>
  <c r="J34" i="4"/>
  <c r="K34" i="4"/>
  <c r="H34" i="4"/>
  <c r="G34" i="4"/>
  <c r="D34" i="4"/>
  <c r="G15" i="4" l="1"/>
  <c r="D15" i="4"/>
  <c r="G10" i="4"/>
  <c r="D10" i="4"/>
  <c r="K30" i="4" l="1"/>
  <c r="K29" i="4"/>
  <c r="K28" i="4"/>
  <c r="K27" i="4"/>
  <c r="H15" i="4" l="1"/>
  <c r="K14" i="4"/>
  <c r="K15" i="4" s="1"/>
  <c r="H10" i="4"/>
  <c r="I10" i="4"/>
  <c r="J10" i="4"/>
  <c r="K9" i="4"/>
  <c r="K31" i="4" s="1"/>
  <c r="K72" i="4" s="1"/>
  <c r="K10" i="4" l="1"/>
</calcChain>
</file>

<file path=xl/sharedStrings.xml><?xml version="1.0" encoding="utf-8"?>
<sst xmlns="http://schemas.openxmlformats.org/spreadsheetml/2006/main" count="186" uniqueCount="62">
  <si>
    <t>TT</t>
  </si>
  <si>
    <t>Chức danh quy hoạch</t>
  </si>
  <si>
    <t>Tiêu chí</t>
  </si>
  <si>
    <t>Nhiệm kỳ 2020 - 2025, 2021 - 2026</t>
  </si>
  <si>
    <t>Nhiệm kỳ 2025 - 2030, 2026 - 2031</t>
  </si>
  <si>
    <t>Quy hoạch mới đầu nhiệm kỳ</t>
  </si>
  <si>
    <t>Rà soát đưa ra</t>
  </si>
  <si>
    <t>Đã bổ sung</t>
  </si>
  <si>
    <t>Ghi chú</t>
  </si>
  <si>
    <t>I</t>
  </si>
  <si>
    <t>Số lượng</t>
  </si>
  <si>
    <t>Hệ số</t>
  </si>
  <si>
    <t>Trong đó: Nữ</t>
  </si>
  <si>
    <t>Ủy viên Ban Chấp hành Đảng bộ cấp tỉnh</t>
  </si>
  <si>
    <t>Ủy viên Ban Thường vụ cấp ủy cấp tỉnh</t>
  </si>
  <si>
    <t>Trong đó: ĐT 1</t>
  </si>
  <si>
    <t>Tổng số lượt cán bộ được quy hoạch</t>
  </si>
  <si>
    <t>II</t>
  </si>
  <si>
    <t>Trưởng, phó cấp sở, ban, ngành, MTTQ, đoàn thể cấp tỉnh và tương đương</t>
  </si>
  <si>
    <t>Ủy viên Ban Thường vụ cấp ủy cấp huyện và tương đương</t>
  </si>
  <si>
    <t>III</t>
  </si>
  <si>
    <t xml:space="preserve">               DTTS</t>
  </si>
  <si>
    <t xml:space="preserve">                DTTS</t>
  </si>
  <si>
    <t xml:space="preserve">                 Nữ</t>
  </si>
  <si>
    <t>Trưởng, phó cấp phòng, ban, ngành, MTTQ, đoàn thể cấp huyện và tương đương</t>
  </si>
  <si>
    <t>Ủy viên Ban Chấp hành Đảng bộ cấp xã và đương đương</t>
  </si>
  <si>
    <t>Ủy viên Ban Thường vụ cấp ủy cấp xã và tương đương</t>
  </si>
  <si>
    <t>TỔNG CỘNG SỐ LƯỢT</t>
  </si>
  <si>
    <t>IV</t>
  </si>
  <si>
    <t>Số liệu quy hoạch (tháng 01/2022)</t>
  </si>
  <si>
    <t>Đã thực hiện và rà soát đưa ra</t>
  </si>
  <si>
    <t>Số liệu hiện nay (31/10/
2024)</t>
  </si>
  <si>
    <t>Phó Chủ tịch HĐND, UBND, Phó trưởng đoàn ĐBQH tỉnh</t>
  </si>
  <si>
    <t>QUY HOẠCH BAN CHẤP HÀNH, BAN THƯỜNG VỤ VÀ CHỨC DANH LÃNH ĐẠO, QUẢN LÝ CẤP TỈNH</t>
  </si>
  <si>
    <t>QUY HOẠCH BAN CHẤP HÀNH, BAN THƯỜNG VỤ VÀ CHỨC DANH LÃNH ĐẠO, QUẢN LÝ CẤP HUYỆN</t>
  </si>
  <si>
    <t>Bí thư, Phó Bí thư, Chủ tịch HĐND, UBND tỉnh, Trưởng Đoàn ĐBQH tỉnh</t>
  </si>
  <si>
    <t>Ủy viên Ban Chấp hành Đảng bộ cấp huyện và tương đương</t>
  </si>
  <si>
    <t>Các chức danh bí thư, phó bí thư, chủ tịch HĐND, UBND cấp huyện</t>
  </si>
  <si>
    <t>Các chức danh phó chủ tịch HĐND, UBND cấp huyện</t>
  </si>
  <si>
    <t>Các chức danh bí thư, phó bí thư, chủ tịch HĐND, UBND cấp xã và tương đương</t>
  </si>
  <si>
    <t xml:space="preserve">               Trẻ (Dưới 42 tuổi)</t>
  </si>
  <si>
    <t xml:space="preserve">               Trẻ (Dưới 40 tuổi)</t>
  </si>
  <si>
    <t>TỈNH ỦY QUẢNG NAM
                    *</t>
  </si>
  <si>
    <r>
      <rPr>
        <b/>
        <sz val="16"/>
        <color theme="1"/>
        <rFont val="Cambria"/>
        <family val="1"/>
        <scheme val="major"/>
      </rPr>
      <t>PHỤ LỤC 11</t>
    </r>
    <r>
      <rPr>
        <b/>
        <sz val="14"/>
        <color theme="1"/>
        <rFont val="Cambria"/>
        <family val="1"/>
        <scheme val="major"/>
      </rPr>
      <t xml:space="preserve">
THỐNG KÊ KẾT QUẢ QUY HOẠCH CÁN BỘ
 NHIỆM KỲ 2020 - 2025, 2021 - 2026 VÀ 2025 - 2030, 2026 - 2031
</t>
    </r>
    <r>
      <rPr>
        <i/>
        <sz val="14"/>
        <color theme="1"/>
        <rFont val="Cambria"/>
        <family val="1"/>
        <scheme val="major"/>
      </rPr>
      <t>(Kèm theo Báo cáo số      -BC/TU, ngày     /11/2024 của Ban Thường vụ Tỉnh ủy)
 -----</t>
    </r>
  </si>
  <si>
    <t>Người lập biểu: Nguyễn Văn Hà - Ban Tổ chức Tỉnh ủy (điện thoại: 0905 731 873)</t>
  </si>
  <si>
    <t>QUY HOẠCH BAN CHẤP HÀNH, BAN THƯỜNG VỤ VÀ CÁC CHỨC DANH CHỦ CHỐT CẤP XÃ</t>
  </si>
  <si>
    <t>Số liệu hiện nay
 (31/10/2024)</t>
  </si>
  <si>
    <r>
      <rPr>
        <sz val="10"/>
        <color theme="1"/>
        <rFont val="Times New Roman"/>
        <family val="1"/>
      </rPr>
      <t>Số liệu hiện nay</t>
    </r>
    <r>
      <rPr>
        <sz val="9"/>
        <color theme="1"/>
        <rFont val="Times New Roman"/>
        <family val="1"/>
      </rPr>
      <t xml:space="preserve">
 (31/10/2024)</t>
    </r>
  </si>
  <si>
    <r>
      <rPr>
        <b/>
        <sz val="16"/>
        <color theme="1"/>
        <rFont val="Times New Roman"/>
        <family val="1"/>
      </rPr>
      <t>PHỤ LỤC 8</t>
    </r>
    <r>
      <rPr>
        <b/>
        <sz val="14"/>
        <color theme="1"/>
        <rFont val="Times New Roman"/>
        <family val="1"/>
      </rPr>
      <t xml:space="preserve">
THỐNG KÊ KẾT QUẢ QUY HOẠCH CÁN BỘ
 NHIỆM KỲ 2020 - 2025, 2021 - 2026 VÀ 2025 - 2030, 2026 - 2031
</t>
    </r>
    <r>
      <rPr>
        <i/>
        <sz val="14"/>
        <color theme="1"/>
        <rFont val="Times New Roman"/>
        <family val="1"/>
      </rPr>
      <t>(Kèm theo Báo cáo số      -BC/TU, ngày     /12/2024 của Ban Thường vụ Tỉnh ủy)
 -----</t>
    </r>
  </si>
  <si>
    <t xml:space="preserve">           Trẻ (dưới 42 tuổi)</t>
  </si>
  <si>
    <t xml:space="preserve">           DTTS</t>
  </si>
  <si>
    <t xml:space="preserve">              Trẻ (dưới 42 tuổi)</t>
  </si>
  <si>
    <t>Trưởng, phó cấp sở, ban, ngành, MTTQ và tổ chức CT-XH cấp tỉnh và tương đương</t>
  </si>
  <si>
    <t xml:space="preserve">               Trẻ (dưới 42 tuổi)</t>
  </si>
  <si>
    <t xml:space="preserve">             Trẻ (dưới 42 tuổi)</t>
  </si>
  <si>
    <t xml:space="preserve">            DTTS</t>
  </si>
  <si>
    <t>Ủy viên ban thường vụ cấp ủy cấp huyện và tương đương</t>
  </si>
  <si>
    <t>Ủy viên ban chấp hành đảng bộ cấp huyện và tương đương</t>
  </si>
  <si>
    <t>Trưởng, phó cấp phòng, ban, ngành, MTTQ và tổ chức CT-XH cấp huyện và tương đương</t>
  </si>
  <si>
    <t>Ủy viên ban chấp hành đảng bộ cấp xã và đương đương</t>
  </si>
  <si>
    <t xml:space="preserve">              Trẻ (dưới 40 tuổi)</t>
  </si>
  <si>
    <t>Ủy viên ban thường vụ cấp ủy cấp xã và tương đương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</si>
</sst>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i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workbookViewId="0">
      <selection sqref="A1:XFD1048576"/>
    </sheetView>
  </sheetViews>
  <sheetFormatPr defaultColWidth="9" defaultRowHeight="15" x14ac:dyDescent="0.25"/>
  <cols>
    <col min="1" max="1" width="4" style="2" customWidth="1"/>
    <col min="2" max="2" width="20" style="1" customWidth="1"/>
    <col min="3" max="3" width="24" style="1" customWidth="1"/>
    <col min="4" max="4" width="9" style="1" customWidth="1"/>
    <col min="5" max="6" width="8.33203125" style="1" hidden="1" customWidth="1"/>
    <col min="7" max="7" width="9.109375" style="1" customWidth="1"/>
    <col min="8" max="8" width="8.88671875" style="1" customWidth="1"/>
    <col min="9" max="10" width="8.33203125" style="1" hidden="1" customWidth="1"/>
    <col min="11" max="11" width="8.88671875" style="1" customWidth="1"/>
    <col min="12" max="12" width="5.109375" style="1" customWidth="1"/>
    <col min="13" max="16384" width="9" style="1"/>
  </cols>
  <sheetData>
    <row r="1" spans="1:12" ht="38.25" customHeight="1" x14ac:dyDescent="0.3">
      <c r="A1" s="54" t="s">
        <v>42</v>
      </c>
      <c r="B1" s="54"/>
      <c r="C1" s="54"/>
    </row>
    <row r="2" spans="1:12" ht="10.5" customHeight="1" x14ac:dyDescent="0.25"/>
    <row r="3" spans="1:12" ht="102.75" customHeight="1" x14ac:dyDescent="0.3">
      <c r="A3" s="34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2.75" customHeight="1" x14ac:dyDescent="0.25"/>
    <row r="5" spans="1:12" ht="33.75" customHeight="1" x14ac:dyDescent="0.25">
      <c r="A5" s="51" t="s">
        <v>0</v>
      </c>
      <c r="B5" s="51" t="s">
        <v>1</v>
      </c>
      <c r="C5" s="51" t="s">
        <v>2</v>
      </c>
      <c r="D5" s="51" t="s">
        <v>3</v>
      </c>
      <c r="E5" s="51"/>
      <c r="F5" s="51"/>
      <c r="G5" s="51"/>
      <c r="H5" s="51" t="s">
        <v>4</v>
      </c>
      <c r="I5" s="51"/>
      <c r="J5" s="51"/>
      <c r="K5" s="51"/>
      <c r="L5" s="51" t="s">
        <v>8</v>
      </c>
    </row>
    <row r="6" spans="1:12" ht="72.75" customHeight="1" x14ac:dyDescent="0.25">
      <c r="A6" s="51"/>
      <c r="B6" s="51"/>
      <c r="C6" s="51"/>
      <c r="D6" s="4" t="s">
        <v>29</v>
      </c>
      <c r="E6" s="4" t="s">
        <v>30</v>
      </c>
      <c r="F6" s="4" t="s">
        <v>7</v>
      </c>
      <c r="G6" s="4" t="s">
        <v>31</v>
      </c>
      <c r="H6" s="4" t="s">
        <v>5</v>
      </c>
      <c r="I6" s="4" t="s">
        <v>6</v>
      </c>
      <c r="J6" s="4" t="s">
        <v>7</v>
      </c>
      <c r="K6" s="4" t="s">
        <v>31</v>
      </c>
      <c r="L6" s="51"/>
    </row>
    <row r="7" spans="1:12" x14ac:dyDescent="0.25">
      <c r="A7" s="51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4</v>
      </c>
      <c r="H7" s="5">
        <v>5</v>
      </c>
      <c r="I7" s="5">
        <v>8</v>
      </c>
      <c r="J7" s="5">
        <v>9</v>
      </c>
      <c r="K7" s="5">
        <v>6</v>
      </c>
      <c r="L7" s="5">
        <v>7</v>
      </c>
    </row>
    <row r="8" spans="1:12" ht="38.25" customHeight="1" x14ac:dyDescent="0.25">
      <c r="A8" s="6" t="s">
        <v>9</v>
      </c>
      <c r="B8" s="52" t="s">
        <v>33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20.25" customHeight="1" x14ac:dyDescent="0.25">
      <c r="A9" s="53">
        <v>1</v>
      </c>
      <c r="B9" s="42" t="s">
        <v>13</v>
      </c>
      <c r="C9" s="7" t="s">
        <v>10</v>
      </c>
      <c r="D9" s="6">
        <v>75</v>
      </c>
      <c r="E9" s="6"/>
      <c r="F9" s="6"/>
      <c r="G9" s="6">
        <v>72</v>
      </c>
      <c r="H9" s="6">
        <v>55</v>
      </c>
      <c r="I9" s="6">
        <v>3</v>
      </c>
      <c r="J9" s="6">
        <v>11</v>
      </c>
      <c r="K9" s="6">
        <f>H9-I9+J9</f>
        <v>63</v>
      </c>
      <c r="L9" s="4"/>
    </row>
    <row r="10" spans="1:12" ht="20.25" customHeight="1" x14ac:dyDescent="0.25">
      <c r="A10" s="53"/>
      <c r="B10" s="42"/>
      <c r="C10" s="7" t="s">
        <v>11</v>
      </c>
      <c r="D10" s="8">
        <f>D9/53</f>
        <v>1.4150943396226414</v>
      </c>
      <c r="E10" s="8"/>
      <c r="F10" s="8"/>
      <c r="G10" s="8">
        <f>G9/53</f>
        <v>1.3584905660377358</v>
      </c>
      <c r="H10" s="8">
        <f t="shared" ref="H10:J10" si="0">H9/53</f>
        <v>1.0377358490566038</v>
      </c>
      <c r="I10" s="8">
        <f t="shared" si="0"/>
        <v>5.6603773584905662E-2</v>
      </c>
      <c r="J10" s="8">
        <f t="shared" si="0"/>
        <v>0.20754716981132076</v>
      </c>
      <c r="K10" s="8">
        <f>K9/53</f>
        <v>1.1886792452830188</v>
      </c>
      <c r="L10" s="4"/>
    </row>
    <row r="11" spans="1:12" ht="20.25" customHeight="1" x14ac:dyDescent="0.25">
      <c r="A11" s="53"/>
      <c r="B11" s="42"/>
      <c r="C11" s="9" t="s">
        <v>12</v>
      </c>
      <c r="D11" s="4">
        <v>16</v>
      </c>
      <c r="E11" s="4"/>
      <c r="F11" s="4"/>
      <c r="G11" s="4">
        <v>18</v>
      </c>
      <c r="H11" s="4">
        <v>10</v>
      </c>
      <c r="I11" s="4">
        <v>1</v>
      </c>
      <c r="J11" s="4">
        <v>4</v>
      </c>
      <c r="K11" s="4">
        <v>13</v>
      </c>
      <c r="L11" s="4"/>
    </row>
    <row r="12" spans="1:12" ht="20.25" customHeight="1" x14ac:dyDescent="0.25">
      <c r="A12" s="53"/>
      <c r="B12" s="42"/>
      <c r="C12" s="9" t="s">
        <v>40</v>
      </c>
      <c r="D12" s="4">
        <v>12</v>
      </c>
      <c r="E12" s="4"/>
      <c r="F12" s="4"/>
      <c r="G12" s="4">
        <v>6</v>
      </c>
      <c r="H12" s="4">
        <v>2</v>
      </c>
      <c r="I12" s="4"/>
      <c r="J12" s="4">
        <v>3</v>
      </c>
      <c r="K12" s="4">
        <v>6</v>
      </c>
      <c r="L12" s="4"/>
    </row>
    <row r="13" spans="1:12" ht="20.25" customHeight="1" x14ac:dyDescent="0.25">
      <c r="A13" s="53"/>
      <c r="B13" s="42"/>
      <c r="C13" s="9" t="s">
        <v>21</v>
      </c>
      <c r="D13" s="4">
        <v>8</v>
      </c>
      <c r="E13" s="4"/>
      <c r="F13" s="4"/>
      <c r="G13" s="4">
        <v>7</v>
      </c>
      <c r="H13" s="4">
        <v>6</v>
      </c>
      <c r="I13" s="4">
        <v>1</v>
      </c>
      <c r="J13" s="4">
        <v>1</v>
      </c>
      <c r="K13" s="4">
        <v>6</v>
      </c>
      <c r="L13" s="4"/>
    </row>
    <row r="14" spans="1:12" ht="20.25" customHeight="1" x14ac:dyDescent="0.25">
      <c r="A14" s="39">
        <v>2</v>
      </c>
      <c r="B14" s="43" t="s">
        <v>14</v>
      </c>
      <c r="C14" s="7" t="s">
        <v>10</v>
      </c>
      <c r="D14" s="6">
        <v>20</v>
      </c>
      <c r="E14" s="6"/>
      <c r="F14" s="6"/>
      <c r="G14" s="6">
        <v>21</v>
      </c>
      <c r="H14" s="6">
        <v>16</v>
      </c>
      <c r="I14" s="6">
        <v>0</v>
      </c>
      <c r="J14" s="6">
        <v>3</v>
      </c>
      <c r="K14" s="6">
        <f>H14-I14+J14</f>
        <v>19</v>
      </c>
      <c r="L14" s="4"/>
    </row>
    <row r="15" spans="1:12" ht="20.25" customHeight="1" x14ac:dyDescent="0.25">
      <c r="A15" s="40"/>
      <c r="B15" s="44"/>
      <c r="C15" s="7" t="s">
        <v>11</v>
      </c>
      <c r="D15" s="8">
        <f>D14/15</f>
        <v>1.3333333333333333</v>
      </c>
      <c r="E15" s="8"/>
      <c r="F15" s="8"/>
      <c r="G15" s="8">
        <f>G14/15</f>
        <v>1.4</v>
      </c>
      <c r="H15" s="8">
        <f>H14/15</f>
        <v>1.0666666666666667</v>
      </c>
      <c r="I15" s="4"/>
      <c r="J15" s="4"/>
      <c r="K15" s="8">
        <f>K14/15</f>
        <v>1.2666666666666666</v>
      </c>
      <c r="L15" s="4"/>
    </row>
    <row r="16" spans="1:12" ht="20.25" customHeight="1" x14ac:dyDescent="0.25">
      <c r="A16" s="40"/>
      <c r="B16" s="44"/>
      <c r="C16" s="9" t="s">
        <v>12</v>
      </c>
      <c r="D16" s="4">
        <v>4</v>
      </c>
      <c r="E16" s="4"/>
      <c r="F16" s="4"/>
      <c r="G16" s="4">
        <v>5</v>
      </c>
      <c r="H16" s="4">
        <v>4</v>
      </c>
      <c r="I16" s="4"/>
      <c r="J16" s="4">
        <v>1</v>
      </c>
      <c r="K16" s="4">
        <v>5</v>
      </c>
      <c r="L16" s="4"/>
    </row>
    <row r="17" spans="1:12" ht="20.25" customHeight="1" x14ac:dyDescent="0.25">
      <c r="A17" s="40"/>
      <c r="B17" s="44"/>
      <c r="C17" s="9" t="s">
        <v>40</v>
      </c>
      <c r="D17" s="4">
        <v>2</v>
      </c>
      <c r="E17" s="4"/>
      <c r="F17" s="4"/>
      <c r="G17" s="4">
        <v>0</v>
      </c>
      <c r="H17" s="4">
        <v>0</v>
      </c>
      <c r="I17" s="4"/>
      <c r="J17" s="4"/>
      <c r="K17" s="4">
        <v>0</v>
      </c>
      <c r="L17" s="4"/>
    </row>
    <row r="18" spans="1:12" ht="20.25" customHeight="1" x14ac:dyDescent="0.25">
      <c r="A18" s="41"/>
      <c r="B18" s="47"/>
      <c r="C18" s="9" t="s">
        <v>21</v>
      </c>
      <c r="D18" s="4">
        <v>2</v>
      </c>
      <c r="E18" s="4"/>
      <c r="F18" s="4"/>
      <c r="G18" s="4">
        <v>3</v>
      </c>
      <c r="H18" s="4">
        <v>2</v>
      </c>
      <c r="I18" s="4"/>
      <c r="J18" s="4">
        <v>1</v>
      </c>
      <c r="K18" s="4">
        <v>3</v>
      </c>
      <c r="L18" s="4"/>
    </row>
    <row r="19" spans="1:12" ht="20.25" customHeight="1" x14ac:dyDescent="0.25">
      <c r="A19" s="39">
        <v>3</v>
      </c>
      <c r="B19" s="43" t="s">
        <v>35</v>
      </c>
      <c r="C19" s="7" t="s">
        <v>10</v>
      </c>
      <c r="D19" s="6">
        <v>18</v>
      </c>
      <c r="E19" s="6"/>
      <c r="F19" s="6"/>
      <c r="G19" s="6">
        <v>11</v>
      </c>
      <c r="H19" s="6">
        <v>14</v>
      </c>
      <c r="I19" s="10">
        <v>5</v>
      </c>
      <c r="J19" s="10">
        <v>0</v>
      </c>
      <c r="K19" s="6">
        <v>7</v>
      </c>
      <c r="L19" s="4"/>
    </row>
    <row r="20" spans="1:12" ht="20.25" customHeight="1" x14ac:dyDescent="0.25">
      <c r="A20" s="40"/>
      <c r="B20" s="44"/>
      <c r="C20" s="9" t="s">
        <v>15</v>
      </c>
      <c r="D20" s="4">
        <v>17</v>
      </c>
      <c r="E20" s="4"/>
      <c r="F20" s="4"/>
      <c r="G20" s="4">
        <v>11</v>
      </c>
      <c r="H20" s="4">
        <v>10</v>
      </c>
      <c r="I20" s="11">
        <v>5</v>
      </c>
      <c r="J20" s="11"/>
      <c r="K20" s="4">
        <v>4</v>
      </c>
      <c r="L20" s="4"/>
    </row>
    <row r="21" spans="1:12" ht="20.25" customHeight="1" x14ac:dyDescent="0.25">
      <c r="A21" s="40"/>
      <c r="B21" s="44"/>
      <c r="C21" s="9" t="s">
        <v>23</v>
      </c>
      <c r="D21" s="4">
        <v>2</v>
      </c>
      <c r="E21" s="4"/>
      <c r="F21" s="4"/>
      <c r="G21" s="4">
        <v>2</v>
      </c>
      <c r="H21" s="4">
        <v>1</v>
      </c>
      <c r="I21" s="11">
        <v>0</v>
      </c>
      <c r="J21" s="11"/>
      <c r="K21" s="4">
        <v>1</v>
      </c>
      <c r="L21" s="4"/>
    </row>
    <row r="22" spans="1:12" ht="20.25" customHeight="1" x14ac:dyDescent="0.25">
      <c r="A22" s="41"/>
      <c r="B22" s="47"/>
      <c r="C22" s="9" t="s">
        <v>22</v>
      </c>
      <c r="D22" s="4">
        <v>0</v>
      </c>
      <c r="E22" s="4"/>
      <c r="F22" s="4"/>
      <c r="G22" s="4">
        <v>0</v>
      </c>
      <c r="H22" s="4">
        <v>0</v>
      </c>
      <c r="I22" s="11"/>
      <c r="J22" s="11"/>
      <c r="K22" s="4">
        <v>0</v>
      </c>
      <c r="L22" s="4"/>
    </row>
    <row r="23" spans="1:12" ht="21.75" customHeight="1" x14ac:dyDescent="0.25">
      <c r="A23" s="39">
        <v>4</v>
      </c>
      <c r="B23" s="43" t="s">
        <v>32</v>
      </c>
      <c r="C23" s="7" t="s">
        <v>10</v>
      </c>
      <c r="D23" s="6">
        <v>15</v>
      </c>
      <c r="E23" s="6"/>
      <c r="F23" s="6"/>
      <c r="G23" s="6">
        <v>13</v>
      </c>
      <c r="H23" s="6">
        <v>13</v>
      </c>
      <c r="I23" s="10">
        <v>0</v>
      </c>
      <c r="J23" s="10">
        <v>0</v>
      </c>
      <c r="K23" s="6">
        <v>13</v>
      </c>
      <c r="L23" s="4"/>
    </row>
    <row r="24" spans="1:12" ht="21.75" customHeight="1" x14ac:dyDescent="0.25">
      <c r="A24" s="40"/>
      <c r="B24" s="44"/>
      <c r="C24" s="9" t="s">
        <v>15</v>
      </c>
      <c r="D24" s="4">
        <v>15</v>
      </c>
      <c r="E24" s="4"/>
      <c r="F24" s="4"/>
      <c r="G24" s="4">
        <v>13</v>
      </c>
      <c r="H24" s="4">
        <v>8</v>
      </c>
      <c r="I24" s="11"/>
      <c r="J24" s="11"/>
      <c r="K24" s="4">
        <v>8</v>
      </c>
      <c r="L24" s="4"/>
    </row>
    <row r="25" spans="1:12" ht="21.75" customHeight="1" x14ac:dyDescent="0.25">
      <c r="A25" s="40"/>
      <c r="B25" s="44"/>
      <c r="C25" s="9" t="s">
        <v>23</v>
      </c>
      <c r="D25" s="4">
        <v>9</v>
      </c>
      <c r="E25" s="4"/>
      <c r="F25" s="4"/>
      <c r="G25" s="4">
        <v>9</v>
      </c>
      <c r="H25" s="4">
        <v>3</v>
      </c>
      <c r="I25" s="11"/>
      <c r="J25" s="11"/>
      <c r="K25" s="4">
        <v>3</v>
      </c>
      <c r="L25" s="4"/>
    </row>
    <row r="26" spans="1:12" ht="21.75" customHeight="1" x14ac:dyDescent="0.25">
      <c r="A26" s="41"/>
      <c r="B26" s="47"/>
      <c r="C26" s="9" t="s">
        <v>22</v>
      </c>
      <c r="D26" s="4">
        <v>2</v>
      </c>
      <c r="E26" s="4"/>
      <c r="F26" s="4"/>
      <c r="G26" s="4">
        <v>2</v>
      </c>
      <c r="H26" s="4">
        <v>2</v>
      </c>
      <c r="I26" s="11"/>
      <c r="J26" s="11"/>
      <c r="K26" s="4">
        <v>2</v>
      </c>
      <c r="L26" s="4"/>
    </row>
    <row r="27" spans="1:12" ht="21.75" customHeight="1" x14ac:dyDescent="0.25">
      <c r="A27" s="39">
        <v>5</v>
      </c>
      <c r="B27" s="43" t="s">
        <v>18</v>
      </c>
      <c r="C27" s="7" t="s">
        <v>10</v>
      </c>
      <c r="D27" s="6">
        <v>476</v>
      </c>
      <c r="E27" s="6"/>
      <c r="F27" s="6"/>
      <c r="G27" s="6">
        <v>335</v>
      </c>
      <c r="H27" s="6">
        <v>323</v>
      </c>
      <c r="I27" s="6">
        <v>19</v>
      </c>
      <c r="J27" s="6">
        <v>33</v>
      </c>
      <c r="K27" s="6">
        <f>H27-I27+J27</f>
        <v>337</v>
      </c>
      <c r="L27" s="4"/>
    </row>
    <row r="28" spans="1:12" ht="21.75" customHeight="1" x14ac:dyDescent="0.25">
      <c r="A28" s="40"/>
      <c r="B28" s="44"/>
      <c r="C28" s="9" t="s">
        <v>15</v>
      </c>
      <c r="D28" s="4">
        <v>378</v>
      </c>
      <c r="E28" s="4"/>
      <c r="F28" s="4"/>
      <c r="G28" s="4">
        <v>270</v>
      </c>
      <c r="H28" s="4">
        <v>215</v>
      </c>
      <c r="I28" s="4">
        <v>11</v>
      </c>
      <c r="J28" s="4">
        <v>23</v>
      </c>
      <c r="K28" s="4">
        <f t="shared" ref="K28:K30" si="1">H28-I28+J28</f>
        <v>227</v>
      </c>
      <c r="L28" s="4"/>
    </row>
    <row r="29" spans="1:12" ht="21.75" customHeight="1" x14ac:dyDescent="0.25">
      <c r="A29" s="40"/>
      <c r="B29" s="44"/>
      <c r="C29" s="9" t="s">
        <v>23</v>
      </c>
      <c r="D29" s="4">
        <v>117</v>
      </c>
      <c r="E29" s="4"/>
      <c r="F29" s="4"/>
      <c r="G29" s="4">
        <v>90</v>
      </c>
      <c r="H29" s="4">
        <v>108</v>
      </c>
      <c r="I29" s="4">
        <v>4</v>
      </c>
      <c r="J29" s="4">
        <v>3</v>
      </c>
      <c r="K29" s="4">
        <f t="shared" si="1"/>
        <v>107</v>
      </c>
      <c r="L29" s="4"/>
    </row>
    <row r="30" spans="1:12" ht="21.75" customHeight="1" x14ac:dyDescent="0.25">
      <c r="A30" s="41"/>
      <c r="B30" s="47"/>
      <c r="C30" s="9" t="s">
        <v>22</v>
      </c>
      <c r="D30" s="4">
        <v>9</v>
      </c>
      <c r="E30" s="4"/>
      <c r="F30" s="4"/>
      <c r="G30" s="4">
        <v>4</v>
      </c>
      <c r="H30" s="4">
        <v>4</v>
      </c>
      <c r="I30" s="4">
        <v>1</v>
      </c>
      <c r="J30" s="4">
        <v>3</v>
      </c>
      <c r="K30" s="4">
        <f t="shared" si="1"/>
        <v>6</v>
      </c>
      <c r="L30" s="4"/>
    </row>
    <row r="31" spans="1:12" ht="21.75" customHeight="1" x14ac:dyDescent="0.25">
      <c r="A31" s="12"/>
      <c r="B31" s="45" t="s">
        <v>16</v>
      </c>
      <c r="C31" s="46"/>
      <c r="D31" s="6">
        <f>D9+D14+D19+D23+D27</f>
        <v>604</v>
      </c>
      <c r="E31" s="6">
        <f t="shared" ref="E31:K31" si="2">E9+E14+E19+E23+E27</f>
        <v>0</v>
      </c>
      <c r="F31" s="6">
        <f t="shared" si="2"/>
        <v>0</v>
      </c>
      <c r="G31" s="6">
        <f t="shared" si="2"/>
        <v>452</v>
      </c>
      <c r="H31" s="6">
        <f t="shared" si="2"/>
        <v>421</v>
      </c>
      <c r="I31" s="6">
        <f t="shared" si="2"/>
        <v>27</v>
      </c>
      <c r="J31" s="6">
        <f t="shared" si="2"/>
        <v>47</v>
      </c>
      <c r="K31" s="6">
        <f t="shared" si="2"/>
        <v>439</v>
      </c>
      <c r="L31" s="4"/>
    </row>
    <row r="32" spans="1:12" ht="34.5" customHeight="1" x14ac:dyDescent="0.25">
      <c r="A32" s="6" t="s">
        <v>17</v>
      </c>
      <c r="B32" s="52" t="s">
        <v>34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22.5" customHeight="1" x14ac:dyDescent="0.25">
      <c r="A33" s="53">
        <v>1</v>
      </c>
      <c r="B33" s="42" t="s">
        <v>36</v>
      </c>
      <c r="C33" s="7" t="s">
        <v>10</v>
      </c>
      <c r="D33" s="6">
        <v>1230</v>
      </c>
      <c r="E33" s="6">
        <v>199</v>
      </c>
      <c r="F33" s="6">
        <v>60</v>
      </c>
      <c r="G33" s="6">
        <v>1055</v>
      </c>
      <c r="H33" s="6">
        <v>1025</v>
      </c>
      <c r="I33" s="6">
        <v>120</v>
      </c>
      <c r="J33" s="6">
        <v>133</v>
      </c>
      <c r="K33" s="6">
        <v>1028</v>
      </c>
      <c r="L33" s="4"/>
    </row>
    <row r="34" spans="1:12" ht="22.5" customHeight="1" x14ac:dyDescent="0.25">
      <c r="A34" s="53"/>
      <c r="B34" s="42"/>
      <c r="C34" s="7" t="s">
        <v>11</v>
      </c>
      <c r="D34" s="8">
        <f>D33/781</f>
        <v>1.5749039692701665</v>
      </c>
      <c r="E34" s="8">
        <v>0.34634146341463412</v>
      </c>
      <c r="F34" s="8">
        <v>1</v>
      </c>
      <c r="G34" s="8">
        <f>G33/781</f>
        <v>1.3508322663252241</v>
      </c>
      <c r="H34" s="8">
        <f>H33/781</f>
        <v>1.3124199743918055</v>
      </c>
      <c r="I34" s="8">
        <f t="shared" ref="I34:K34" si="3">I33/781</f>
        <v>0.15364916773367476</v>
      </c>
      <c r="J34" s="8">
        <f t="shared" si="3"/>
        <v>0.17029449423815621</v>
      </c>
      <c r="K34" s="8">
        <f t="shared" si="3"/>
        <v>1.3162612035851473</v>
      </c>
      <c r="L34" s="4"/>
    </row>
    <row r="35" spans="1:12" ht="22.5" customHeight="1" x14ac:dyDescent="0.25">
      <c r="A35" s="53"/>
      <c r="B35" s="42"/>
      <c r="C35" s="9" t="s">
        <v>12</v>
      </c>
      <c r="D35" s="4">
        <v>310</v>
      </c>
      <c r="E35" s="4">
        <v>36</v>
      </c>
      <c r="F35" s="4">
        <v>12</v>
      </c>
      <c r="G35" s="4">
        <v>378</v>
      </c>
      <c r="H35" s="4">
        <v>274</v>
      </c>
      <c r="I35" s="4">
        <v>21</v>
      </c>
      <c r="J35" s="4">
        <v>28</v>
      </c>
      <c r="K35" s="4">
        <v>280</v>
      </c>
      <c r="L35" s="4"/>
    </row>
    <row r="36" spans="1:12" ht="22.5" customHeight="1" x14ac:dyDescent="0.25">
      <c r="A36" s="53"/>
      <c r="B36" s="42"/>
      <c r="C36" s="9" t="s">
        <v>40</v>
      </c>
      <c r="D36" s="4">
        <v>397</v>
      </c>
      <c r="E36" s="4">
        <v>16</v>
      </c>
      <c r="F36" s="4">
        <v>10</v>
      </c>
      <c r="G36" s="11">
        <v>321</v>
      </c>
      <c r="H36" s="4">
        <v>339</v>
      </c>
      <c r="I36" s="4">
        <v>16</v>
      </c>
      <c r="J36" s="4">
        <v>34</v>
      </c>
      <c r="K36" s="4">
        <v>305</v>
      </c>
      <c r="L36" s="4"/>
    </row>
    <row r="37" spans="1:12" ht="22.5" customHeight="1" x14ac:dyDescent="0.25">
      <c r="A37" s="53"/>
      <c r="B37" s="42"/>
      <c r="C37" s="9" t="s">
        <v>21</v>
      </c>
      <c r="D37" s="4">
        <v>188</v>
      </c>
      <c r="E37" s="4">
        <v>11</v>
      </c>
      <c r="F37" s="4">
        <v>5</v>
      </c>
      <c r="G37" s="4">
        <v>179</v>
      </c>
      <c r="H37" s="4">
        <v>183</v>
      </c>
      <c r="I37" s="4">
        <v>12</v>
      </c>
      <c r="J37" s="4">
        <v>14</v>
      </c>
      <c r="K37" s="4">
        <v>182</v>
      </c>
      <c r="L37" s="4"/>
    </row>
    <row r="38" spans="1:12" ht="22.5" customHeight="1" x14ac:dyDescent="0.25">
      <c r="A38" s="39">
        <v>2</v>
      </c>
      <c r="B38" s="43" t="s">
        <v>19</v>
      </c>
      <c r="C38" s="7" t="s">
        <v>10</v>
      </c>
      <c r="D38" s="6">
        <v>379</v>
      </c>
      <c r="E38" s="6">
        <v>74</v>
      </c>
      <c r="F38" s="6">
        <v>20</v>
      </c>
      <c r="G38" s="6">
        <v>320</v>
      </c>
      <c r="H38" s="6">
        <v>326</v>
      </c>
      <c r="I38" s="6">
        <v>40</v>
      </c>
      <c r="J38" s="6">
        <v>33</v>
      </c>
      <c r="K38" s="6">
        <v>321</v>
      </c>
      <c r="L38" s="4"/>
    </row>
    <row r="39" spans="1:12" ht="22.5" customHeight="1" x14ac:dyDescent="0.25">
      <c r="A39" s="40"/>
      <c r="B39" s="44"/>
      <c r="C39" s="7" t="s">
        <v>11</v>
      </c>
      <c r="D39" s="8">
        <f>D38/232</f>
        <v>1.6336206896551724</v>
      </c>
      <c r="E39" s="8">
        <f t="shared" ref="E39:K39" si="4">E38/232</f>
        <v>0.31896551724137934</v>
      </c>
      <c r="F39" s="8">
        <f t="shared" si="4"/>
        <v>8.6206896551724144E-2</v>
      </c>
      <c r="G39" s="8">
        <f t="shared" si="4"/>
        <v>1.3793103448275863</v>
      </c>
      <c r="H39" s="8">
        <f t="shared" si="4"/>
        <v>1.4051724137931034</v>
      </c>
      <c r="I39" s="8">
        <f t="shared" si="4"/>
        <v>0.17241379310344829</v>
      </c>
      <c r="J39" s="8">
        <f t="shared" si="4"/>
        <v>0.14224137931034483</v>
      </c>
      <c r="K39" s="8">
        <f t="shared" si="4"/>
        <v>1.3836206896551724</v>
      </c>
      <c r="L39" s="4"/>
    </row>
    <row r="40" spans="1:12" ht="22.5" customHeight="1" x14ac:dyDescent="0.25">
      <c r="A40" s="40"/>
      <c r="B40" s="44"/>
      <c r="C40" s="9" t="s">
        <v>12</v>
      </c>
      <c r="D40" s="4">
        <v>94</v>
      </c>
      <c r="E40" s="4">
        <v>8</v>
      </c>
      <c r="F40" s="4">
        <v>1</v>
      </c>
      <c r="G40" s="4">
        <v>85</v>
      </c>
      <c r="H40" s="4">
        <v>92</v>
      </c>
      <c r="I40" s="4">
        <v>8</v>
      </c>
      <c r="J40" s="4">
        <v>6</v>
      </c>
      <c r="K40" s="4">
        <v>87</v>
      </c>
      <c r="L40" s="4"/>
    </row>
    <row r="41" spans="1:12" ht="22.5" customHeight="1" x14ac:dyDescent="0.25">
      <c r="A41" s="40"/>
      <c r="B41" s="44"/>
      <c r="C41" s="9" t="s">
        <v>40</v>
      </c>
      <c r="D41" s="4">
        <v>116</v>
      </c>
      <c r="E41" s="4">
        <v>15</v>
      </c>
      <c r="F41" s="4">
        <v>1</v>
      </c>
      <c r="G41" s="4">
        <v>66</v>
      </c>
      <c r="H41" s="4">
        <v>72</v>
      </c>
      <c r="I41" s="4">
        <v>4</v>
      </c>
      <c r="J41" s="4">
        <v>5</v>
      </c>
      <c r="K41" s="4">
        <v>61</v>
      </c>
      <c r="L41" s="4"/>
    </row>
    <row r="42" spans="1:12" ht="22.5" customHeight="1" x14ac:dyDescent="0.25">
      <c r="A42" s="41"/>
      <c r="B42" s="47"/>
      <c r="C42" s="9" t="s">
        <v>21</v>
      </c>
      <c r="D42" s="4">
        <v>60</v>
      </c>
      <c r="E42" s="4">
        <v>4</v>
      </c>
      <c r="F42" s="4">
        <v>2</v>
      </c>
      <c r="G42" s="4">
        <v>56</v>
      </c>
      <c r="H42" s="4">
        <v>52</v>
      </c>
      <c r="I42" s="4">
        <v>4</v>
      </c>
      <c r="J42" s="4">
        <v>5</v>
      </c>
      <c r="K42" s="4">
        <v>55</v>
      </c>
      <c r="L42" s="4"/>
    </row>
    <row r="43" spans="1:12" ht="22.5" customHeight="1" x14ac:dyDescent="0.25">
      <c r="A43" s="39">
        <v>3</v>
      </c>
      <c r="B43" s="43" t="s">
        <v>37</v>
      </c>
      <c r="C43" s="7" t="s">
        <v>10</v>
      </c>
      <c r="D43" s="6">
        <v>274</v>
      </c>
      <c r="E43" s="6">
        <v>44</v>
      </c>
      <c r="F43" s="6">
        <v>27</v>
      </c>
      <c r="G43" s="6">
        <v>251</v>
      </c>
      <c r="H43" s="6">
        <v>267</v>
      </c>
      <c r="I43" s="6">
        <v>24</v>
      </c>
      <c r="J43" s="6">
        <v>20</v>
      </c>
      <c r="K43" s="6">
        <v>272</v>
      </c>
      <c r="L43" s="4"/>
    </row>
    <row r="44" spans="1:12" ht="22.5" customHeight="1" x14ac:dyDescent="0.25">
      <c r="A44" s="40"/>
      <c r="B44" s="44"/>
      <c r="C44" s="9" t="s">
        <v>15</v>
      </c>
      <c r="D44" s="4">
        <v>58</v>
      </c>
      <c r="E44" s="4">
        <v>3</v>
      </c>
      <c r="F44" s="4">
        <v>8</v>
      </c>
      <c r="G44" s="4">
        <v>54</v>
      </c>
      <c r="H44" s="4">
        <v>61</v>
      </c>
      <c r="I44" s="4">
        <v>5</v>
      </c>
      <c r="J44" s="4">
        <v>3</v>
      </c>
      <c r="K44" s="4">
        <v>64</v>
      </c>
      <c r="L44" s="4"/>
    </row>
    <row r="45" spans="1:12" ht="22.5" customHeight="1" x14ac:dyDescent="0.25">
      <c r="A45" s="40"/>
      <c r="B45" s="44"/>
      <c r="C45" s="9" t="s">
        <v>23</v>
      </c>
      <c r="D45" s="4">
        <v>25</v>
      </c>
      <c r="E45" s="4">
        <v>1</v>
      </c>
      <c r="F45" s="4">
        <v>6</v>
      </c>
      <c r="G45" s="4">
        <v>21</v>
      </c>
      <c r="H45" s="4">
        <v>29</v>
      </c>
      <c r="I45" s="4">
        <v>2</v>
      </c>
      <c r="J45" s="4">
        <v>5</v>
      </c>
      <c r="K45" s="4">
        <v>28</v>
      </c>
      <c r="L45" s="4"/>
    </row>
    <row r="46" spans="1:12" ht="22.5" customHeight="1" x14ac:dyDescent="0.25">
      <c r="A46" s="41"/>
      <c r="B46" s="47"/>
      <c r="C46" s="9" t="s">
        <v>22</v>
      </c>
      <c r="D46" s="4">
        <v>64</v>
      </c>
      <c r="E46" s="4">
        <v>6</v>
      </c>
      <c r="F46" s="4">
        <v>5</v>
      </c>
      <c r="G46" s="4">
        <v>56</v>
      </c>
      <c r="H46" s="4">
        <v>61</v>
      </c>
      <c r="I46" s="4">
        <v>4</v>
      </c>
      <c r="J46" s="4">
        <v>2</v>
      </c>
      <c r="K46" s="4">
        <v>57</v>
      </c>
      <c r="L46" s="4"/>
    </row>
    <row r="47" spans="1:12" ht="22.5" customHeight="1" x14ac:dyDescent="0.25">
      <c r="A47" s="39">
        <v>4</v>
      </c>
      <c r="B47" s="42" t="s">
        <v>38</v>
      </c>
      <c r="C47" s="7" t="s">
        <v>10</v>
      </c>
      <c r="D47" s="6">
        <v>195</v>
      </c>
      <c r="E47" s="6">
        <v>31</v>
      </c>
      <c r="F47" s="6">
        <v>28</v>
      </c>
      <c r="G47" s="6">
        <v>167</v>
      </c>
      <c r="H47" s="6">
        <v>167</v>
      </c>
      <c r="I47" s="6">
        <v>15</v>
      </c>
      <c r="J47" s="6">
        <v>10</v>
      </c>
      <c r="K47" s="6">
        <v>162</v>
      </c>
      <c r="L47" s="4"/>
    </row>
    <row r="48" spans="1:12" ht="22.5" customHeight="1" x14ac:dyDescent="0.25">
      <c r="A48" s="40"/>
      <c r="B48" s="42"/>
      <c r="C48" s="9" t="s">
        <v>15</v>
      </c>
      <c r="D48" s="13">
        <v>51</v>
      </c>
      <c r="E48" s="13">
        <v>9</v>
      </c>
      <c r="F48" s="13">
        <v>3</v>
      </c>
      <c r="G48" s="13">
        <v>43</v>
      </c>
      <c r="H48" s="13">
        <v>50</v>
      </c>
      <c r="I48" s="13">
        <v>5</v>
      </c>
      <c r="J48" s="13">
        <v>1</v>
      </c>
      <c r="K48" s="13">
        <v>42</v>
      </c>
      <c r="L48" s="4"/>
    </row>
    <row r="49" spans="1:12" ht="22.5" customHeight="1" x14ac:dyDescent="0.25">
      <c r="A49" s="40"/>
      <c r="B49" s="42"/>
      <c r="C49" s="9" t="s">
        <v>23</v>
      </c>
      <c r="D49" s="4">
        <v>55</v>
      </c>
      <c r="E49" s="4">
        <v>9</v>
      </c>
      <c r="F49" s="4">
        <v>4</v>
      </c>
      <c r="G49" s="4">
        <v>31</v>
      </c>
      <c r="H49" s="4">
        <v>48</v>
      </c>
      <c r="I49" s="4">
        <v>5</v>
      </c>
      <c r="J49" s="4">
        <v>1</v>
      </c>
      <c r="K49" s="4">
        <v>31</v>
      </c>
      <c r="L49" s="4"/>
    </row>
    <row r="50" spans="1:12" ht="22.5" customHeight="1" x14ac:dyDescent="0.25">
      <c r="A50" s="40"/>
      <c r="B50" s="42"/>
      <c r="C50" s="9" t="s">
        <v>22</v>
      </c>
      <c r="D50" s="4">
        <v>29</v>
      </c>
      <c r="E50" s="4">
        <v>3</v>
      </c>
      <c r="F50" s="4">
        <v>0</v>
      </c>
      <c r="G50" s="4">
        <v>29</v>
      </c>
      <c r="H50" s="4">
        <v>30</v>
      </c>
      <c r="I50" s="4">
        <v>0</v>
      </c>
      <c r="J50" s="4">
        <v>0</v>
      </c>
      <c r="K50" s="4">
        <v>30</v>
      </c>
      <c r="L50" s="4"/>
    </row>
    <row r="51" spans="1:12" ht="23.25" customHeight="1" x14ac:dyDescent="0.25">
      <c r="A51" s="39">
        <v>5</v>
      </c>
      <c r="B51" s="43" t="s">
        <v>24</v>
      </c>
      <c r="C51" s="7" t="s">
        <v>10</v>
      </c>
      <c r="D51" s="6">
        <v>2857</v>
      </c>
      <c r="E51" s="6">
        <v>670</v>
      </c>
      <c r="F51" s="6">
        <v>432</v>
      </c>
      <c r="G51" s="6">
        <v>2633</v>
      </c>
      <c r="H51" s="6">
        <v>2268</v>
      </c>
      <c r="I51" s="6">
        <v>311</v>
      </c>
      <c r="J51" s="6">
        <v>441</v>
      </c>
      <c r="K51" s="6">
        <v>2400</v>
      </c>
      <c r="L51" s="4"/>
    </row>
    <row r="52" spans="1:12" ht="23.25" customHeight="1" x14ac:dyDescent="0.25">
      <c r="A52" s="40"/>
      <c r="B52" s="44"/>
      <c r="C52" s="9" t="s">
        <v>15</v>
      </c>
      <c r="D52" s="13">
        <v>1166</v>
      </c>
      <c r="E52" s="13">
        <v>181</v>
      </c>
      <c r="F52" s="13">
        <v>136</v>
      </c>
      <c r="G52" s="13">
        <v>1055</v>
      </c>
      <c r="H52" s="13">
        <v>1066</v>
      </c>
      <c r="I52" s="13">
        <v>100</v>
      </c>
      <c r="J52" s="13">
        <v>173</v>
      </c>
      <c r="K52" s="13">
        <v>1111</v>
      </c>
      <c r="L52" s="4"/>
    </row>
    <row r="53" spans="1:12" ht="23.25" customHeight="1" x14ac:dyDescent="0.25">
      <c r="A53" s="40"/>
      <c r="B53" s="44"/>
      <c r="C53" s="9" t="s">
        <v>23</v>
      </c>
      <c r="D53" s="4">
        <v>1348</v>
      </c>
      <c r="E53" s="4">
        <v>194</v>
      </c>
      <c r="F53" s="4">
        <v>236</v>
      </c>
      <c r="G53" s="4">
        <v>1192</v>
      </c>
      <c r="H53" s="4">
        <v>1040</v>
      </c>
      <c r="I53" s="4">
        <v>108</v>
      </c>
      <c r="J53" s="4">
        <v>199</v>
      </c>
      <c r="K53" s="4">
        <v>1110</v>
      </c>
      <c r="L53" s="4"/>
    </row>
    <row r="54" spans="1:12" ht="23.25" customHeight="1" x14ac:dyDescent="0.25">
      <c r="A54" s="40"/>
      <c r="B54" s="44"/>
      <c r="C54" s="9" t="s">
        <v>22</v>
      </c>
      <c r="D54" s="4">
        <v>383</v>
      </c>
      <c r="E54" s="4">
        <v>52</v>
      </c>
      <c r="F54" s="4">
        <v>22</v>
      </c>
      <c r="G54" s="4">
        <v>363</v>
      </c>
      <c r="H54" s="4">
        <v>297</v>
      </c>
      <c r="I54" s="4">
        <v>9</v>
      </c>
      <c r="J54" s="4">
        <v>32</v>
      </c>
      <c r="K54" s="4">
        <v>325</v>
      </c>
      <c r="L54" s="4"/>
    </row>
    <row r="55" spans="1:12" ht="23.25" customHeight="1" x14ac:dyDescent="0.25">
      <c r="A55" s="4"/>
      <c r="B55" s="45" t="s">
        <v>16</v>
      </c>
      <c r="C55" s="46"/>
      <c r="D55" s="6">
        <f>D51+D47+D43+D38+D33</f>
        <v>4935</v>
      </c>
      <c r="E55" s="6">
        <f t="shared" ref="E55:K55" si="5">E51+E47+E43+E38+E33</f>
        <v>1018</v>
      </c>
      <c r="F55" s="6">
        <f t="shared" si="5"/>
        <v>567</v>
      </c>
      <c r="G55" s="6">
        <f t="shared" si="5"/>
        <v>4426</v>
      </c>
      <c r="H55" s="6">
        <f t="shared" si="5"/>
        <v>4053</v>
      </c>
      <c r="I55" s="6">
        <f t="shared" si="5"/>
        <v>510</v>
      </c>
      <c r="J55" s="6">
        <f t="shared" si="5"/>
        <v>637</v>
      </c>
      <c r="K55" s="6">
        <f t="shared" si="5"/>
        <v>4183</v>
      </c>
      <c r="L55" s="4"/>
    </row>
    <row r="56" spans="1:12" ht="33" customHeight="1" x14ac:dyDescent="0.25">
      <c r="A56" s="6" t="s">
        <v>20</v>
      </c>
      <c r="B56" s="48" t="s">
        <v>45</v>
      </c>
      <c r="C56" s="49"/>
      <c r="D56" s="49"/>
      <c r="E56" s="49"/>
      <c r="F56" s="49"/>
      <c r="G56" s="49"/>
      <c r="H56" s="49"/>
      <c r="I56" s="49"/>
      <c r="J56" s="49"/>
      <c r="K56" s="49"/>
      <c r="L56" s="50"/>
    </row>
    <row r="57" spans="1:12" ht="22.5" customHeight="1" x14ac:dyDescent="0.25">
      <c r="A57" s="39">
        <v>1</v>
      </c>
      <c r="B57" s="55" t="s">
        <v>25</v>
      </c>
      <c r="C57" s="7" t="s">
        <v>10</v>
      </c>
      <c r="D57" s="14">
        <v>4027</v>
      </c>
      <c r="E57" s="14">
        <v>614</v>
      </c>
      <c r="F57" s="14">
        <v>645</v>
      </c>
      <c r="G57" s="14">
        <v>4045</v>
      </c>
      <c r="H57" s="14">
        <v>4174</v>
      </c>
      <c r="I57" s="14">
        <v>429</v>
      </c>
      <c r="J57" s="14">
        <v>425</v>
      </c>
      <c r="K57" s="14">
        <v>4185</v>
      </c>
      <c r="L57" s="15"/>
    </row>
    <row r="58" spans="1:12" ht="22.5" customHeight="1" x14ac:dyDescent="0.25">
      <c r="A58" s="40"/>
      <c r="B58" s="55"/>
      <c r="C58" s="7" t="s">
        <v>11</v>
      </c>
      <c r="D58" s="16">
        <f>D57/3240</f>
        <v>1.2429012345679011</v>
      </c>
      <c r="E58" s="16">
        <f t="shared" ref="E58:K58" si="6">E57/3240</f>
        <v>0.18950617283950616</v>
      </c>
      <c r="F58" s="16">
        <f t="shared" si="6"/>
        <v>0.19907407407407407</v>
      </c>
      <c r="G58" s="16">
        <f t="shared" si="6"/>
        <v>1.2484567901234569</v>
      </c>
      <c r="H58" s="16">
        <f t="shared" si="6"/>
        <v>1.2882716049382716</v>
      </c>
      <c r="I58" s="16">
        <f t="shared" si="6"/>
        <v>0.13240740740740742</v>
      </c>
      <c r="J58" s="16">
        <f t="shared" si="6"/>
        <v>0.13117283950617284</v>
      </c>
      <c r="K58" s="16">
        <f t="shared" si="6"/>
        <v>1.2916666666666667</v>
      </c>
      <c r="L58" s="15"/>
    </row>
    <row r="59" spans="1:12" ht="22.5" customHeight="1" x14ac:dyDescent="0.25">
      <c r="A59" s="40"/>
      <c r="B59" s="55"/>
      <c r="C59" s="9" t="s">
        <v>12</v>
      </c>
      <c r="D59" s="15">
        <v>1757</v>
      </c>
      <c r="E59" s="15">
        <v>174</v>
      </c>
      <c r="F59" s="15">
        <v>263</v>
      </c>
      <c r="G59" s="15">
        <v>1638</v>
      </c>
      <c r="H59" s="15">
        <v>1793</v>
      </c>
      <c r="I59" s="15">
        <v>147</v>
      </c>
      <c r="J59" s="15">
        <v>147</v>
      </c>
      <c r="K59" s="15">
        <v>1797</v>
      </c>
      <c r="L59" s="15"/>
    </row>
    <row r="60" spans="1:12" ht="22.5" customHeight="1" x14ac:dyDescent="0.25">
      <c r="A60" s="40"/>
      <c r="B60" s="55"/>
      <c r="C60" s="9" t="s">
        <v>41</v>
      </c>
      <c r="D60" s="15">
        <v>2185</v>
      </c>
      <c r="E60" s="15">
        <v>243</v>
      </c>
      <c r="F60" s="15">
        <v>277</v>
      </c>
      <c r="G60" s="15">
        <v>2055</v>
      </c>
      <c r="H60" s="15">
        <v>2244</v>
      </c>
      <c r="I60" s="15">
        <v>138</v>
      </c>
      <c r="J60" s="15">
        <v>166</v>
      </c>
      <c r="K60" s="15">
        <v>2244</v>
      </c>
      <c r="L60" s="15"/>
    </row>
    <row r="61" spans="1:12" ht="23.25" customHeight="1" x14ac:dyDescent="0.25">
      <c r="A61" s="41"/>
      <c r="B61" s="55"/>
      <c r="C61" s="9" t="s">
        <v>21</v>
      </c>
      <c r="D61" s="15">
        <v>1001</v>
      </c>
      <c r="E61" s="15">
        <v>197</v>
      </c>
      <c r="F61" s="15">
        <v>101</v>
      </c>
      <c r="G61" s="15">
        <v>905</v>
      </c>
      <c r="H61" s="15">
        <v>1010</v>
      </c>
      <c r="I61" s="15">
        <v>18</v>
      </c>
      <c r="J61" s="15">
        <v>30</v>
      </c>
      <c r="K61" s="15">
        <v>1022</v>
      </c>
      <c r="L61" s="15"/>
    </row>
    <row r="62" spans="1:12" ht="23.25" customHeight="1" x14ac:dyDescent="0.25">
      <c r="A62" s="39">
        <v>2</v>
      </c>
      <c r="B62" s="36" t="s">
        <v>26</v>
      </c>
      <c r="C62" s="7" t="s">
        <v>10</v>
      </c>
      <c r="D62" s="14">
        <v>1470</v>
      </c>
      <c r="E62" s="14">
        <v>220</v>
      </c>
      <c r="F62" s="14">
        <v>207</v>
      </c>
      <c r="G62" s="14">
        <v>1459</v>
      </c>
      <c r="H62" s="14">
        <v>1505</v>
      </c>
      <c r="I62" s="14">
        <v>124</v>
      </c>
      <c r="J62" s="14">
        <v>182</v>
      </c>
      <c r="K62" s="14">
        <v>1573</v>
      </c>
      <c r="L62" s="15"/>
    </row>
    <row r="63" spans="1:12" ht="23.25" customHeight="1" x14ac:dyDescent="0.25">
      <c r="A63" s="40"/>
      <c r="B63" s="37"/>
      <c r="C63" s="7" t="s">
        <v>11</v>
      </c>
      <c r="D63" s="16">
        <f>D62/1025</f>
        <v>1.4341463414634146</v>
      </c>
      <c r="E63" s="16">
        <f t="shared" ref="E63:K63" si="7">E62/1025</f>
        <v>0.21463414634146341</v>
      </c>
      <c r="F63" s="16">
        <f t="shared" si="7"/>
        <v>0.20195121951219513</v>
      </c>
      <c r="G63" s="16">
        <f t="shared" si="7"/>
        <v>1.4234146341463414</v>
      </c>
      <c r="H63" s="16">
        <f t="shared" si="7"/>
        <v>1.4682926829268292</v>
      </c>
      <c r="I63" s="16">
        <f t="shared" si="7"/>
        <v>0.12097560975609756</v>
      </c>
      <c r="J63" s="16">
        <f t="shared" si="7"/>
        <v>0.17756097560975609</v>
      </c>
      <c r="K63" s="16">
        <f t="shared" si="7"/>
        <v>1.5346341463414634</v>
      </c>
      <c r="L63" s="15"/>
    </row>
    <row r="64" spans="1:12" ht="23.25" customHeight="1" x14ac:dyDescent="0.25">
      <c r="A64" s="40"/>
      <c r="B64" s="37"/>
      <c r="C64" s="9" t="s">
        <v>12</v>
      </c>
      <c r="D64" s="15">
        <v>488</v>
      </c>
      <c r="E64" s="15">
        <v>50</v>
      </c>
      <c r="F64" s="15">
        <v>52</v>
      </c>
      <c r="G64" s="15">
        <v>435</v>
      </c>
      <c r="H64" s="15">
        <v>488</v>
      </c>
      <c r="I64" s="15">
        <v>42</v>
      </c>
      <c r="J64" s="15">
        <v>28</v>
      </c>
      <c r="K64" s="15">
        <v>486</v>
      </c>
      <c r="L64" s="15"/>
    </row>
    <row r="65" spans="1:12" ht="23.25" customHeight="1" x14ac:dyDescent="0.25">
      <c r="A65" s="40"/>
      <c r="B65" s="37"/>
      <c r="C65" s="9" t="s">
        <v>41</v>
      </c>
      <c r="D65" s="15">
        <v>766</v>
      </c>
      <c r="E65" s="15">
        <v>89</v>
      </c>
      <c r="F65" s="15">
        <v>79</v>
      </c>
      <c r="G65" s="15">
        <v>677</v>
      </c>
      <c r="H65" s="15">
        <v>740</v>
      </c>
      <c r="I65" s="15">
        <v>48</v>
      </c>
      <c r="J65" s="15">
        <v>55</v>
      </c>
      <c r="K65" s="15">
        <v>738</v>
      </c>
      <c r="L65" s="15"/>
    </row>
    <row r="66" spans="1:12" ht="23.25" customHeight="1" x14ac:dyDescent="0.25">
      <c r="A66" s="41"/>
      <c r="B66" s="38"/>
      <c r="C66" s="9" t="s">
        <v>21</v>
      </c>
      <c r="D66" s="15">
        <v>336</v>
      </c>
      <c r="E66" s="15">
        <v>80</v>
      </c>
      <c r="F66" s="15">
        <v>15</v>
      </c>
      <c r="G66" s="15">
        <v>296</v>
      </c>
      <c r="H66" s="15">
        <v>366</v>
      </c>
      <c r="I66" s="15">
        <v>11</v>
      </c>
      <c r="J66" s="15">
        <v>15</v>
      </c>
      <c r="K66" s="15">
        <v>357</v>
      </c>
      <c r="L66" s="15"/>
    </row>
    <row r="67" spans="1:12" ht="23.25" customHeight="1" x14ac:dyDescent="0.25">
      <c r="A67" s="39">
        <v>3</v>
      </c>
      <c r="B67" s="36" t="s">
        <v>39</v>
      </c>
      <c r="C67" s="7" t="s">
        <v>10</v>
      </c>
      <c r="D67" s="14">
        <v>2811</v>
      </c>
      <c r="E67" s="14">
        <v>270</v>
      </c>
      <c r="F67" s="14">
        <v>256</v>
      </c>
      <c r="G67" s="14">
        <v>2712</v>
      </c>
      <c r="H67" s="14">
        <v>2860</v>
      </c>
      <c r="I67" s="14">
        <v>214</v>
      </c>
      <c r="J67" s="14">
        <v>207</v>
      </c>
      <c r="K67" s="14">
        <v>2878</v>
      </c>
      <c r="L67" s="15"/>
    </row>
    <row r="68" spans="1:12" ht="23.25" customHeight="1" x14ac:dyDescent="0.25">
      <c r="A68" s="40"/>
      <c r="B68" s="37"/>
      <c r="C68" s="9" t="s">
        <v>15</v>
      </c>
      <c r="D68" s="15">
        <v>899</v>
      </c>
      <c r="E68" s="15">
        <v>78</v>
      </c>
      <c r="F68" s="15">
        <v>74</v>
      </c>
      <c r="G68" s="15">
        <v>886</v>
      </c>
      <c r="H68" s="15">
        <v>879</v>
      </c>
      <c r="I68" s="15">
        <v>62</v>
      </c>
      <c r="J68" s="15">
        <v>90</v>
      </c>
      <c r="K68" s="15">
        <v>906</v>
      </c>
      <c r="L68" s="15"/>
    </row>
    <row r="69" spans="1:12" ht="23.25" customHeight="1" x14ac:dyDescent="0.25">
      <c r="A69" s="40"/>
      <c r="B69" s="37"/>
      <c r="C69" s="9" t="s">
        <v>23</v>
      </c>
      <c r="D69" s="15">
        <v>1018</v>
      </c>
      <c r="E69" s="15">
        <v>62</v>
      </c>
      <c r="F69" s="15">
        <v>88</v>
      </c>
      <c r="G69" s="15">
        <v>981</v>
      </c>
      <c r="H69" s="15">
        <v>897</v>
      </c>
      <c r="I69" s="15">
        <v>60</v>
      </c>
      <c r="J69" s="15">
        <v>82</v>
      </c>
      <c r="K69" s="15">
        <v>911</v>
      </c>
      <c r="L69" s="15"/>
    </row>
    <row r="70" spans="1:12" ht="23.25" customHeight="1" x14ac:dyDescent="0.25">
      <c r="A70" s="41"/>
      <c r="B70" s="38"/>
      <c r="C70" s="9" t="s">
        <v>22</v>
      </c>
      <c r="D70" s="15">
        <v>624</v>
      </c>
      <c r="E70" s="15">
        <v>24</v>
      </c>
      <c r="F70" s="15">
        <v>43</v>
      </c>
      <c r="G70" s="15">
        <v>637</v>
      </c>
      <c r="H70" s="15">
        <v>702</v>
      </c>
      <c r="I70" s="15">
        <v>16</v>
      </c>
      <c r="J70" s="15">
        <v>21</v>
      </c>
      <c r="K70" s="15">
        <v>709</v>
      </c>
      <c r="L70" s="15"/>
    </row>
    <row r="71" spans="1:12" ht="24.75" customHeight="1" x14ac:dyDescent="0.25">
      <c r="A71" s="4"/>
      <c r="B71" s="45" t="s">
        <v>16</v>
      </c>
      <c r="C71" s="46"/>
      <c r="D71" s="14">
        <f>D67+D62+D57</f>
        <v>8308</v>
      </c>
      <c r="E71" s="14">
        <f t="shared" ref="E71:K71" si="8">E67+E62+E57</f>
        <v>1104</v>
      </c>
      <c r="F71" s="14">
        <f t="shared" si="8"/>
        <v>1108</v>
      </c>
      <c r="G71" s="14">
        <f t="shared" si="8"/>
        <v>8216</v>
      </c>
      <c r="H71" s="14">
        <f t="shared" si="8"/>
        <v>8539</v>
      </c>
      <c r="I71" s="14">
        <f t="shared" si="8"/>
        <v>767</v>
      </c>
      <c r="J71" s="14">
        <f t="shared" si="8"/>
        <v>814</v>
      </c>
      <c r="K71" s="14">
        <f t="shared" si="8"/>
        <v>8636</v>
      </c>
      <c r="L71" s="15"/>
    </row>
    <row r="72" spans="1:12" ht="34.5" customHeight="1" x14ac:dyDescent="0.25">
      <c r="A72" s="6" t="s">
        <v>28</v>
      </c>
      <c r="B72" s="17" t="s">
        <v>27</v>
      </c>
      <c r="C72" s="18"/>
      <c r="D72" s="14">
        <f>D31+D55+D71</f>
        <v>13847</v>
      </c>
      <c r="E72" s="14">
        <f t="shared" ref="E72:K72" si="9">E31+E55+E71</f>
        <v>2122</v>
      </c>
      <c r="F72" s="14">
        <f t="shared" si="9"/>
        <v>1675</v>
      </c>
      <c r="G72" s="14">
        <f t="shared" si="9"/>
        <v>13094</v>
      </c>
      <c r="H72" s="14">
        <f t="shared" si="9"/>
        <v>13013</v>
      </c>
      <c r="I72" s="14">
        <f t="shared" si="9"/>
        <v>1304</v>
      </c>
      <c r="J72" s="14">
        <f t="shared" si="9"/>
        <v>1498</v>
      </c>
      <c r="K72" s="14">
        <f t="shared" si="9"/>
        <v>13258</v>
      </c>
      <c r="L72" s="15"/>
    </row>
    <row r="74" spans="1:12" ht="17.399999999999999" x14ac:dyDescent="0.3">
      <c r="B74" s="3" t="s">
        <v>44</v>
      </c>
    </row>
  </sheetData>
  <mergeCells count="40">
    <mergeCell ref="A1:C1"/>
    <mergeCell ref="A57:A61"/>
    <mergeCell ref="B57:B61"/>
    <mergeCell ref="A62:A66"/>
    <mergeCell ref="B62:B66"/>
    <mergeCell ref="A27:A30"/>
    <mergeCell ref="B27:B30"/>
    <mergeCell ref="A33:A37"/>
    <mergeCell ref="B33:B37"/>
    <mergeCell ref="A38:A42"/>
    <mergeCell ref="B38:B42"/>
    <mergeCell ref="B32:L32"/>
    <mergeCell ref="B43:B46"/>
    <mergeCell ref="A43:A46"/>
    <mergeCell ref="H5:K5"/>
    <mergeCell ref="L5:L6"/>
    <mergeCell ref="B9:B13"/>
    <mergeCell ref="A9:A13"/>
    <mergeCell ref="B71:C71"/>
    <mergeCell ref="A5:A7"/>
    <mergeCell ref="B14:B18"/>
    <mergeCell ref="A14:A18"/>
    <mergeCell ref="B5:B6"/>
    <mergeCell ref="C5:C6"/>
    <mergeCell ref="A3:L3"/>
    <mergeCell ref="B67:B70"/>
    <mergeCell ref="A67:A70"/>
    <mergeCell ref="B47:B50"/>
    <mergeCell ref="A47:A50"/>
    <mergeCell ref="B51:B54"/>
    <mergeCell ref="A51:A54"/>
    <mergeCell ref="B55:C55"/>
    <mergeCell ref="B19:B22"/>
    <mergeCell ref="A19:A22"/>
    <mergeCell ref="B23:B26"/>
    <mergeCell ref="A23:A26"/>
    <mergeCell ref="B56:L56"/>
    <mergeCell ref="B31:C31"/>
    <mergeCell ref="D5:G5"/>
    <mergeCell ref="B8:L8"/>
  </mergeCells>
  <pageMargins left="0.7" right="0.25" top="0.7" bottom="0.5" header="0.3" footer="0.19"/>
  <pageSetup paperSize="9" scale="95" orientation="portrait" r:id="rId1"/>
  <headerFooter>
    <oddHeader>&amp;C&amp;"+,Regular"&amp;12&amp;P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abSelected="1" workbookViewId="0">
      <selection activeCell="G58" sqref="G58"/>
    </sheetView>
  </sheetViews>
  <sheetFormatPr defaultColWidth="9" defaultRowHeight="15" x14ac:dyDescent="0.25"/>
  <cols>
    <col min="1" max="1" width="4" style="2" customWidth="1"/>
    <col min="2" max="2" width="21.6640625" style="1" customWidth="1"/>
    <col min="3" max="3" width="24" style="1" customWidth="1"/>
    <col min="4" max="4" width="10.44140625" style="1" customWidth="1"/>
    <col min="5" max="5" width="11.77734375" style="1" customWidth="1"/>
    <col min="6" max="6" width="11.5546875" style="1" customWidth="1"/>
    <col min="7" max="7" width="10.109375" style="1" customWidth="1"/>
    <col min="8" max="8" width="5.109375" style="1" customWidth="1"/>
    <col min="9" max="16384" width="9" style="1"/>
  </cols>
  <sheetData>
    <row r="1" spans="1:8" ht="38.25" customHeight="1" x14ac:dyDescent="0.3">
      <c r="A1" s="74" t="s">
        <v>42</v>
      </c>
      <c r="B1" s="74"/>
      <c r="C1" s="74"/>
    </row>
    <row r="2" spans="1:8" ht="10.5" customHeight="1" x14ac:dyDescent="0.25"/>
    <row r="3" spans="1:8" ht="102.75" customHeight="1" x14ac:dyDescent="0.35">
      <c r="A3" s="75" t="s">
        <v>48</v>
      </c>
      <c r="B3" s="76"/>
      <c r="C3" s="76"/>
      <c r="D3" s="76"/>
      <c r="E3" s="76"/>
      <c r="F3" s="76"/>
      <c r="G3" s="76"/>
      <c r="H3" s="76"/>
    </row>
    <row r="4" spans="1:8" ht="12.75" customHeight="1" x14ac:dyDescent="0.25"/>
    <row r="5" spans="1:8" ht="33.75" customHeight="1" x14ac:dyDescent="0.25">
      <c r="A5" s="77" t="s">
        <v>0</v>
      </c>
      <c r="B5" s="77" t="s">
        <v>1</v>
      </c>
      <c r="C5" s="77" t="s">
        <v>2</v>
      </c>
      <c r="D5" s="77" t="s">
        <v>3</v>
      </c>
      <c r="E5" s="77"/>
      <c r="F5" s="77" t="s">
        <v>4</v>
      </c>
      <c r="G5" s="77"/>
      <c r="H5" s="77" t="s">
        <v>8</v>
      </c>
    </row>
    <row r="6" spans="1:8" ht="72.75" customHeight="1" x14ac:dyDescent="0.25">
      <c r="A6" s="77"/>
      <c r="B6" s="77"/>
      <c r="C6" s="77"/>
      <c r="D6" s="21" t="s">
        <v>29</v>
      </c>
      <c r="E6" s="21" t="s">
        <v>46</v>
      </c>
      <c r="F6" s="21" t="s">
        <v>5</v>
      </c>
      <c r="G6" s="33" t="s">
        <v>47</v>
      </c>
      <c r="H6" s="77"/>
    </row>
    <row r="7" spans="1:8" x14ac:dyDescent="0.25">
      <c r="A7" s="77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</row>
    <row r="8" spans="1:8" ht="38.25" customHeight="1" x14ac:dyDescent="0.25">
      <c r="A8" s="20" t="s">
        <v>9</v>
      </c>
      <c r="B8" s="73" t="s">
        <v>33</v>
      </c>
      <c r="C8" s="73"/>
      <c r="D8" s="73"/>
      <c r="E8" s="73"/>
      <c r="F8" s="73"/>
      <c r="G8" s="73"/>
      <c r="H8" s="73"/>
    </row>
    <row r="9" spans="1:8" ht="24.75" customHeight="1" x14ac:dyDescent="0.25">
      <c r="A9" s="68">
        <v>1</v>
      </c>
      <c r="B9" s="69" t="s">
        <v>13</v>
      </c>
      <c r="C9" s="24" t="s">
        <v>10</v>
      </c>
      <c r="D9" s="20">
        <v>75</v>
      </c>
      <c r="E9" s="20">
        <v>72</v>
      </c>
      <c r="F9" s="20">
        <v>55</v>
      </c>
      <c r="G9" s="20">
        <v>63</v>
      </c>
      <c r="H9" s="21"/>
    </row>
    <row r="10" spans="1:8" ht="24.75" customHeight="1" x14ac:dyDescent="0.25">
      <c r="A10" s="68"/>
      <c r="B10" s="69"/>
      <c r="C10" s="24" t="s">
        <v>11</v>
      </c>
      <c r="D10" s="25">
        <f>D9/53</f>
        <v>1.4150943396226414</v>
      </c>
      <c r="E10" s="25">
        <f>E9/53</f>
        <v>1.3584905660377358</v>
      </c>
      <c r="F10" s="25">
        <f t="shared" ref="F10:G10" si="0">F9/53</f>
        <v>1.0377358490566038</v>
      </c>
      <c r="G10" s="25">
        <f t="shared" si="0"/>
        <v>1.1886792452830188</v>
      </c>
      <c r="H10" s="21"/>
    </row>
    <row r="11" spans="1:8" ht="24.75" customHeight="1" x14ac:dyDescent="0.25">
      <c r="A11" s="68"/>
      <c r="B11" s="69"/>
      <c r="C11" s="26" t="s">
        <v>12</v>
      </c>
      <c r="D11" s="21">
        <v>16</v>
      </c>
      <c r="E11" s="21">
        <v>18</v>
      </c>
      <c r="F11" s="21">
        <v>10</v>
      </c>
      <c r="G11" s="21">
        <v>13</v>
      </c>
      <c r="H11" s="21"/>
    </row>
    <row r="12" spans="1:8" ht="24.75" customHeight="1" x14ac:dyDescent="0.25">
      <c r="A12" s="68"/>
      <c r="B12" s="69"/>
      <c r="C12" s="26" t="s">
        <v>49</v>
      </c>
      <c r="D12" s="21">
        <v>12</v>
      </c>
      <c r="E12" s="21">
        <v>6</v>
      </c>
      <c r="F12" s="21">
        <v>2</v>
      </c>
      <c r="G12" s="21">
        <v>6</v>
      </c>
      <c r="H12" s="21"/>
    </row>
    <row r="13" spans="1:8" ht="24.75" customHeight="1" x14ac:dyDescent="0.25">
      <c r="A13" s="68"/>
      <c r="B13" s="69"/>
      <c r="C13" s="26" t="s">
        <v>50</v>
      </c>
      <c r="D13" s="21">
        <v>8</v>
      </c>
      <c r="E13" s="21">
        <v>7</v>
      </c>
      <c r="F13" s="21">
        <v>6</v>
      </c>
      <c r="G13" s="21">
        <v>6</v>
      </c>
      <c r="H13" s="21"/>
    </row>
    <row r="14" spans="1:8" ht="24.75" customHeight="1" x14ac:dyDescent="0.25">
      <c r="A14" s="58">
        <v>2</v>
      </c>
      <c r="B14" s="70" t="s">
        <v>14</v>
      </c>
      <c r="C14" s="24" t="s">
        <v>10</v>
      </c>
      <c r="D14" s="20">
        <v>20</v>
      </c>
      <c r="E14" s="20">
        <v>21</v>
      </c>
      <c r="F14" s="20">
        <v>16</v>
      </c>
      <c r="G14" s="20">
        <v>19</v>
      </c>
      <c r="H14" s="21"/>
    </row>
    <row r="15" spans="1:8" ht="24.75" customHeight="1" x14ac:dyDescent="0.25">
      <c r="A15" s="59"/>
      <c r="B15" s="71"/>
      <c r="C15" s="24" t="s">
        <v>11</v>
      </c>
      <c r="D15" s="25">
        <f>D14/15</f>
        <v>1.3333333333333333</v>
      </c>
      <c r="E15" s="25">
        <f>E14/15</f>
        <v>1.4</v>
      </c>
      <c r="F15" s="25">
        <f>F14/15</f>
        <v>1.0666666666666667</v>
      </c>
      <c r="G15" s="25">
        <f>G14/15</f>
        <v>1.2666666666666666</v>
      </c>
      <c r="H15" s="21"/>
    </row>
    <row r="16" spans="1:8" ht="24.75" customHeight="1" x14ac:dyDescent="0.25">
      <c r="A16" s="59"/>
      <c r="B16" s="71"/>
      <c r="C16" s="26" t="s">
        <v>12</v>
      </c>
      <c r="D16" s="21">
        <v>4</v>
      </c>
      <c r="E16" s="21">
        <v>5</v>
      </c>
      <c r="F16" s="21">
        <v>4</v>
      </c>
      <c r="G16" s="21">
        <v>5</v>
      </c>
      <c r="H16" s="21"/>
    </row>
    <row r="17" spans="1:8" ht="24.75" customHeight="1" x14ac:dyDescent="0.25">
      <c r="A17" s="59"/>
      <c r="B17" s="71"/>
      <c r="C17" s="26" t="s">
        <v>51</v>
      </c>
      <c r="D17" s="21">
        <v>2</v>
      </c>
      <c r="E17" s="21">
        <v>0</v>
      </c>
      <c r="F17" s="21">
        <v>0</v>
      </c>
      <c r="G17" s="21">
        <v>0</v>
      </c>
      <c r="H17" s="21"/>
    </row>
    <row r="18" spans="1:8" ht="24.75" customHeight="1" x14ac:dyDescent="0.25">
      <c r="A18" s="60"/>
      <c r="B18" s="72"/>
      <c r="C18" s="26" t="s">
        <v>21</v>
      </c>
      <c r="D18" s="21">
        <v>2</v>
      </c>
      <c r="E18" s="21">
        <v>3</v>
      </c>
      <c r="F18" s="21">
        <v>2</v>
      </c>
      <c r="G18" s="21">
        <v>3</v>
      </c>
      <c r="H18" s="21"/>
    </row>
    <row r="19" spans="1:8" ht="24.75" customHeight="1" x14ac:dyDescent="0.25">
      <c r="A19" s="58">
        <v>3</v>
      </c>
      <c r="B19" s="70" t="s">
        <v>35</v>
      </c>
      <c r="C19" s="24" t="s">
        <v>10</v>
      </c>
      <c r="D19" s="20">
        <v>18</v>
      </c>
      <c r="E19" s="20">
        <v>11</v>
      </c>
      <c r="F19" s="20">
        <v>14</v>
      </c>
      <c r="G19" s="20">
        <v>7</v>
      </c>
      <c r="H19" s="21"/>
    </row>
    <row r="20" spans="1:8" ht="24.75" customHeight="1" x14ac:dyDescent="0.25">
      <c r="A20" s="59"/>
      <c r="B20" s="71"/>
      <c r="C20" s="26" t="s">
        <v>12</v>
      </c>
      <c r="D20" s="21">
        <v>2</v>
      </c>
      <c r="E20" s="21">
        <v>2</v>
      </c>
      <c r="F20" s="21">
        <v>1</v>
      </c>
      <c r="G20" s="21">
        <v>1</v>
      </c>
      <c r="H20" s="21"/>
    </row>
    <row r="21" spans="1:8" ht="24.75" customHeight="1" x14ac:dyDescent="0.25">
      <c r="A21" s="60"/>
      <c r="B21" s="72"/>
      <c r="C21" s="26" t="s">
        <v>22</v>
      </c>
      <c r="D21" s="21">
        <v>0</v>
      </c>
      <c r="E21" s="21">
        <v>0</v>
      </c>
      <c r="F21" s="21">
        <v>0</v>
      </c>
      <c r="G21" s="21">
        <v>0</v>
      </c>
      <c r="H21" s="21"/>
    </row>
    <row r="22" spans="1:8" ht="24.75" customHeight="1" x14ac:dyDescent="0.25">
      <c r="A22" s="58">
        <v>4</v>
      </c>
      <c r="B22" s="70" t="s">
        <v>32</v>
      </c>
      <c r="C22" s="24" t="s">
        <v>10</v>
      </c>
      <c r="D22" s="20">
        <v>15</v>
      </c>
      <c r="E22" s="20">
        <v>13</v>
      </c>
      <c r="F22" s="20">
        <v>13</v>
      </c>
      <c r="G22" s="20">
        <v>13</v>
      </c>
      <c r="H22" s="21"/>
    </row>
    <row r="23" spans="1:8" ht="24.75" customHeight="1" x14ac:dyDescent="0.25">
      <c r="A23" s="59"/>
      <c r="B23" s="71"/>
      <c r="C23" s="26" t="s">
        <v>12</v>
      </c>
      <c r="D23" s="21">
        <v>9</v>
      </c>
      <c r="E23" s="21">
        <v>9</v>
      </c>
      <c r="F23" s="21">
        <v>3</v>
      </c>
      <c r="G23" s="21">
        <v>3</v>
      </c>
      <c r="H23" s="21"/>
    </row>
    <row r="24" spans="1:8" ht="24.75" customHeight="1" x14ac:dyDescent="0.25">
      <c r="A24" s="60"/>
      <c r="B24" s="72"/>
      <c r="C24" s="26" t="s">
        <v>22</v>
      </c>
      <c r="D24" s="21">
        <v>2</v>
      </c>
      <c r="E24" s="21">
        <v>2</v>
      </c>
      <c r="F24" s="21">
        <v>2</v>
      </c>
      <c r="G24" s="21">
        <v>2</v>
      </c>
      <c r="H24" s="21"/>
    </row>
    <row r="25" spans="1:8" ht="24.75" customHeight="1" x14ac:dyDescent="0.25">
      <c r="A25" s="58">
        <v>5</v>
      </c>
      <c r="B25" s="70" t="s">
        <v>52</v>
      </c>
      <c r="C25" s="24" t="s">
        <v>10</v>
      </c>
      <c r="D25" s="20">
        <v>476</v>
      </c>
      <c r="E25" s="20">
        <v>335</v>
      </c>
      <c r="F25" s="20">
        <v>323</v>
      </c>
      <c r="G25" s="20">
        <v>337</v>
      </c>
      <c r="H25" s="21"/>
    </row>
    <row r="26" spans="1:8" ht="24.75" customHeight="1" x14ac:dyDescent="0.25">
      <c r="A26" s="59"/>
      <c r="B26" s="71"/>
      <c r="C26" s="26" t="s">
        <v>12</v>
      </c>
      <c r="D26" s="21">
        <v>117</v>
      </c>
      <c r="E26" s="21">
        <v>90</v>
      </c>
      <c r="F26" s="21">
        <v>108</v>
      </c>
      <c r="G26" s="21">
        <v>107</v>
      </c>
      <c r="H26" s="21"/>
    </row>
    <row r="27" spans="1:8" ht="24.75" customHeight="1" x14ac:dyDescent="0.25">
      <c r="A27" s="60"/>
      <c r="B27" s="72"/>
      <c r="C27" s="26" t="s">
        <v>22</v>
      </c>
      <c r="D27" s="21">
        <v>9</v>
      </c>
      <c r="E27" s="21">
        <v>4</v>
      </c>
      <c r="F27" s="21">
        <v>4</v>
      </c>
      <c r="G27" s="21">
        <v>6</v>
      </c>
      <c r="H27" s="21"/>
    </row>
    <row r="28" spans="1:8" ht="24.75" customHeight="1" x14ac:dyDescent="0.25">
      <c r="A28" s="27"/>
      <c r="B28" s="56" t="s">
        <v>16</v>
      </c>
      <c r="C28" s="57"/>
      <c r="D28" s="20">
        <f>D9+D14+D19+D22+D25</f>
        <v>604</v>
      </c>
      <c r="E28" s="20">
        <f>E9+E14+E19+E22+E25</f>
        <v>452</v>
      </c>
      <c r="F28" s="20">
        <f>F9+F14+F19+F22+F25</f>
        <v>421</v>
      </c>
      <c r="G28" s="20">
        <f>G9+G14+G19+G22+G25</f>
        <v>439</v>
      </c>
      <c r="H28" s="21"/>
    </row>
    <row r="29" spans="1:8" ht="34.5" customHeight="1" x14ac:dyDescent="0.25">
      <c r="A29" s="20" t="s">
        <v>17</v>
      </c>
      <c r="B29" s="73" t="s">
        <v>34</v>
      </c>
      <c r="C29" s="73"/>
      <c r="D29" s="73"/>
      <c r="E29" s="73"/>
      <c r="F29" s="73"/>
      <c r="G29" s="73"/>
      <c r="H29" s="73"/>
    </row>
    <row r="30" spans="1:8" ht="24" customHeight="1" x14ac:dyDescent="0.25">
      <c r="A30" s="68">
        <v>1</v>
      </c>
      <c r="B30" s="69" t="s">
        <v>57</v>
      </c>
      <c r="C30" s="24" t="s">
        <v>10</v>
      </c>
      <c r="D30" s="20">
        <v>1230</v>
      </c>
      <c r="E30" s="20">
        <v>1055</v>
      </c>
      <c r="F30" s="20">
        <v>1025</v>
      </c>
      <c r="G30" s="20">
        <v>1028</v>
      </c>
      <c r="H30" s="21"/>
    </row>
    <row r="31" spans="1:8" ht="24" customHeight="1" x14ac:dyDescent="0.25">
      <c r="A31" s="68"/>
      <c r="B31" s="69"/>
      <c r="C31" s="24" t="s">
        <v>11</v>
      </c>
      <c r="D31" s="25">
        <f>D30/781</f>
        <v>1.5749039692701665</v>
      </c>
      <c r="E31" s="25">
        <f>E30/781</f>
        <v>1.3508322663252241</v>
      </c>
      <c r="F31" s="25">
        <f>F30/781</f>
        <v>1.3124199743918055</v>
      </c>
      <c r="G31" s="25">
        <f t="shared" ref="G31" si="1">G30/781</f>
        <v>1.3162612035851473</v>
      </c>
      <c r="H31" s="21"/>
    </row>
    <row r="32" spans="1:8" ht="24" customHeight="1" x14ac:dyDescent="0.25">
      <c r="A32" s="68"/>
      <c r="B32" s="69"/>
      <c r="C32" s="26" t="s">
        <v>12</v>
      </c>
      <c r="D32" s="21">
        <v>310</v>
      </c>
      <c r="E32" s="21">
        <v>378</v>
      </c>
      <c r="F32" s="21">
        <v>274</v>
      </c>
      <c r="G32" s="21">
        <v>280</v>
      </c>
      <c r="H32" s="21"/>
    </row>
    <row r="33" spans="1:8" ht="24" customHeight="1" x14ac:dyDescent="0.25">
      <c r="A33" s="68"/>
      <c r="B33" s="69"/>
      <c r="C33" s="26" t="s">
        <v>54</v>
      </c>
      <c r="D33" s="21">
        <v>397</v>
      </c>
      <c r="E33" s="28">
        <v>321</v>
      </c>
      <c r="F33" s="21">
        <v>339</v>
      </c>
      <c r="G33" s="21">
        <v>305</v>
      </c>
      <c r="H33" s="21"/>
    </row>
    <row r="34" spans="1:8" ht="24" customHeight="1" x14ac:dyDescent="0.25">
      <c r="A34" s="68"/>
      <c r="B34" s="69"/>
      <c r="C34" s="26" t="s">
        <v>55</v>
      </c>
      <c r="D34" s="21">
        <v>188</v>
      </c>
      <c r="E34" s="21">
        <v>179</v>
      </c>
      <c r="F34" s="21">
        <v>183</v>
      </c>
      <c r="G34" s="21">
        <v>182</v>
      </c>
      <c r="H34" s="21"/>
    </row>
    <row r="35" spans="1:8" ht="24" customHeight="1" x14ac:dyDescent="0.25">
      <c r="A35" s="58">
        <v>2</v>
      </c>
      <c r="B35" s="70" t="s">
        <v>56</v>
      </c>
      <c r="C35" s="24" t="s">
        <v>10</v>
      </c>
      <c r="D35" s="20">
        <v>379</v>
      </c>
      <c r="E35" s="20">
        <v>320</v>
      </c>
      <c r="F35" s="20">
        <v>326</v>
      </c>
      <c r="G35" s="20">
        <v>321</v>
      </c>
      <c r="H35" s="21"/>
    </row>
    <row r="36" spans="1:8" ht="24" customHeight="1" x14ac:dyDescent="0.25">
      <c r="A36" s="59"/>
      <c r="B36" s="71"/>
      <c r="C36" s="24" t="s">
        <v>11</v>
      </c>
      <c r="D36" s="25">
        <f>D35/232</f>
        <v>1.6336206896551724</v>
      </c>
      <c r="E36" s="25">
        <f t="shared" ref="E36:G36" si="2">E35/232</f>
        <v>1.3793103448275863</v>
      </c>
      <c r="F36" s="25">
        <f t="shared" si="2"/>
        <v>1.4051724137931034</v>
      </c>
      <c r="G36" s="25">
        <f t="shared" si="2"/>
        <v>1.3836206896551724</v>
      </c>
      <c r="H36" s="21"/>
    </row>
    <row r="37" spans="1:8" ht="24" customHeight="1" x14ac:dyDescent="0.25">
      <c r="A37" s="59"/>
      <c r="B37" s="71"/>
      <c r="C37" s="26" t="s">
        <v>12</v>
      </c>
      <c r="D37" s="21">
        <v>94</v>
      </c>
      <c r="E37" s="21">
        <v>85</v>
      </c>
      <c r="F37" s="21">
        <v>92</v>
      </c>
      <c r="G37" s="21">
        <v>87</v>
      </c>
      <c r="H37" s="21"/>
    </row>
    <row r="38" spans="1:8" ht="24" customHeight="1" x14ac:dyDescent="0.25">
      <c r="A38" s="59"/>
      <c r="B38" s="71"/>
      <c r="C38" s="26" t="s">
        <v>53</v>
      </c>
      <c r="D38" s="21">
        <v>116</v>
      </c>
      <c r="E38" s="21">
        <v>66</v>
      </c>
      <c r="F38" s="21">
        <v>72</v>
      </c>
      <c r="G38" s="21">
        <v>61</v>
      </c>
      <c r="H38" s="21"/>
    </row>
    <row r="39" spans="1:8" ht="24" customHeight="1" x14ac:dyDescent="0.25">
      <c r="A39" s="60"/>
      <c r="B39" s="72"/>
      <c r="C39" s="26" t="s">
        <v>21</v>
      </c>
      <c r="D39" s="21">
        <v>60</v>
      </c>
      <c r="E39" s="21">
        <v>56</v>
      </c>
      <c r="F39" s="21">
        <v>52</v>
      </c>
      <c r="G39" s="21">
        <v>55</v>
      </c>
      <c r="H39" s="21"/>
    </row>
    <row r="40" spans="1:8" ht="24" customHeight="1" x14ac:dyDescent="0.25">
      <c r="A40" s="58">
        <v>3</v>
      </c>
      <c r="B40" s="70" t="s">
        <v>37</v>
      </c>
      <c r="C40" s="24" t="s">
        <v>10</v>
      </c>
      <c r="D40" s="20">
        <v>274</v>
      </c>
      <c r="E40" s="20">
        <v>251</v>
      </c>
      <c r="F40" s="20">
        <v>267</v>
      </c>
      <c r="G40" s="20">
        <v>272</v>
      </c>
      <c r="H40" s="21"/>
    </row>
    <row r="41" spans="1:8" ht="24" customHeight="1" x14ac:dyDescent="0.25">
      <c r="A41" s="59"/>
      <c r="B41" s="71"/>
      <c r="C41" s="26" t="s">
        <v>12</v>
      </c>
      <c r="D41" s="21">
        <v>25</v>
      </c>
      <c r="E41" s="21">
        <v>21</v>
      </c>
      <c r="F41" s="21">
        <v>29</v>
      </c>
      <c r="G41" s="21">
        <v>28</v>
      </c>
      <c r="H41" s="21"/>
    </row>
    <row r="42" spans="1:8" ht="24" customHeight="1" x14ac:dyDescent="0.25">
      <c r="A42" s="60"/>
      <c r="B42" s="72"/>
      <c r="C42" s="26" t="s">
        <v>22</v>
      </c>
      <c r="D42" s="21">
        <v>64</v>
      </c>
      <c r="E42" s="21">
        <v>56</v>
      </c>
      <c r="F42" s="21">
        <v>61</v>
      </c>
      <c r="G42" s="21">
        <v>57</v>
      </c>
      <c r="H42" s="21"/>
    </row>
    <row r="43" spans="1:8" ht="24" customHeight="1" x14ac:dyDescent="0.25">
      <c r="A43" s="58">
        <v>4</v>
      </c>
      <c r="B43" s="69" t="s">
        <v>38</v>
      </c>
      <c r="C43" s="24" t="s">
        <v>10</v>
      </c>
      <c r="D43" s="20">
        <v>195</v>
      </c>
      <c r="E43" s="20">
        <v>167</v>
      </c>
      <c r="F43" s="20">
        <v>167</v>
      </c>
      <c r="G43" s="20">
        <v>162</v>
      </c>
      <c r="H43" s="21"/>
    </row>
    <row r="44" spans="1:8" ht="24" customHeight="1" x14ac:dyDescent="0.25">
      <c r="A44" s="59"/>
      <c r="B44" s="69"/>
      <c r="C44" s="26" t="s">
        <v>12</v>
      </c>
      <c r="D44" s="21">
        <v>55</v>
      </c>
      <c r="E44" s="21">
        <v>31</v>
      </c>
      <c r="F44" s="21">
        <v>48</v>
      </c>
      <c r="G44" s="21">
        <v>31</v>
      </c>
      <c r="H44" s="21"/>
    </row>
    <row r="45" spans="1:8" ht="24" customHeight="1" x14ac:dyDescent="0.25">
      <c r="A45" s="59"/>
      <c r="B45" s="69"/>
      <c r="C45" s="26" t="s">
        <v>22</v>
      </c>
      <c r="D45" s="21">
        <v>29</v>
      </c>
      <c r="E45" s="21">
        <v>29</v>
      </c>
      <c r="F45" s="21">
        <v>30</v>
      </c>
      <c r="G45" s="21">
        <v>30</v>
      </c>
      <c r="H45" s="21"/>
    </row>
    <row r="46" spans="1:8" ht="24" customHeight="1" x14ac:dyDescent="0.25">
      <c r="A46" s="58">
        <v>5</v>
      </c>
      <c r="B46" s="70" t="s">
        <v>58</v>
      </c>
      <c r="C46" s="24" t="s">
        <v>10</v>
      </c>
      <c r="D46" s="20">
        <v>2857</v>
      </c>
      <c r="E46" s="20">
        <v>2633</v>
      </c>
      <c r="F46" s="20">
        <v>2268</v>
      </c>
      <c r="G46" s="20">
        <v>2400</v>
      </c>
      <c r="H46" s="21"/>
    </row>
    <row r="47" spans="1:8" ht="24" customHeight="1" x14ac:dyDescent="0.25">
      <c r="A47" s="59"/>
      <c r="B47" s="71"/>
      <c r="C47" s="26" t="s">
        <v>12</v>
      </c>
      <c r="D47" s="21">
        <v>1348</v>
      </c>
      <c r="E47" s="21">
        <v>1192</v>
      </c>
      <c r="F47" s="21">
        <v>1040</v>
      </c>
      <c r="G47" s="21">
        <v>1110</v>
      </c>
      <c r="H47" s="21"/>
    </row>
    <row r="48" spans="1:8" ht="24" customHeight="1" x14ac:dyDescent="0.25">
      <c r="A48" s="59"/>
      <c r="B48" s="71"/>
      <c r="C48" s="26" t="s">
        <v>22</v>
      </c>
      <c r="D48" s="21">
        <v>383</v>
      </c>
      <c r="E48" s="21">
        <v>363</v>
      </c>
      <c r="F48" s="21">
        <v>297</v>
      </c>
      <c r="G48" s="21">
        <v>325</v>
      </c>
      <c r="H48" s="21"/>
    </row>
    <row r="49" spans="1:8" ht="24" customHeight="1" x14ac:dyDescent="0.25">
      <c r="A49" s="21"/>
      <c r="B49" s="56" t="s">
        <v>16</v>
      </c>
      <c r="C49" s="57"/>
      <c r="D49" s="20">
        <f>D46+D43+D40+D35+D30</f>
        <v>4935</v>
      </c>
      <c r="E49" s="20">
        <f>E46+E43+E40+E35+E30</f>
        <v>4426</v>
      </c>
      <c r="F49" s="20">
        <f>F46+F43+F40+F35+F30</f>
        <v>4053</v>
      </c>
      <c r="G49" s="20">
        <f>G46+G43+G40+G35+G30</f>
        <v>4183</v>
      </c>
      <c r="H49" s="21"/>
    </row>
    <row r="50" spans="1:8" ht="33" customHeight="1" x14ac:dyDescent="0.25">
      <c r="A50" s="20" t="s">
        <v>20</v>
      </c>
      <c r="B50" s="65" t="s">
        <v>45</v>
      </c>
      <c r="C50" s="66"/>
      <c r="D50" s="66"/>
      <c r="E50" s="66"/>
      <c r="F50" s="66"/>
      <c r="G50" s="66"/>
      <c r="H50" s="67"/>
    </row>
    <row r="51" spans="1:8" ht="27" customHeight="1" x14ac:dyDescent="0.25">
      <c r="A51" s="58">
        <v>1</v>
      </c>
      <c r="B51" s="61" t="s">
        <v>59</v>
      </c>
      <c r="C51" s="24" t="s">
        <v>10</v>
      </c>
      <c r="D51" s="29">
        <v>4027</v>
      </c>
      <c r="E51" s="29">
        <v>4045</v>
      </c>
      <c r="F51" s="29">
        <v>4174</v>
      </c>
      <c r="G51" s="29">
        <v>4185</v>
      </c>
      <c r="H51" s="30"/>
    </row>
    <row r="52" spans="1:8" ht="27" customHeight="1" x14ac:dyDescent="0.25">
      <c r="A52" s="59"/>
      <c r="B52" s="61"/>
      <c r="C52" s="24" t="s">
        <v>11</v>
      </c>
      <c r="D52" s="31">
        <f>D51/3240</f>
        <v>1.2429012345679011</v>
      </c>
      <c r="E52" s="31">
        <f t="shared" ref="E52:G52" si="3">E51/3240</f>
        <v>1.2484567901234569</v>
      </c>
      <c r="F52" s="31">
        <f t="shared" si="3"/>
        <v>1.2882716049382716</v>
      </c>
      <c r="G52" s="31">
        <f t="shared" si="3"/>
        <v>1.2916666666666667</v>
      </c>
      <c r="H52" s="30"/>
    </row>
    <row r="53" spans="1:8" ht="27" customHeight="1" x14ac:dyDescent="0.25">
      <c r="A53" s="59"/>
      <c r="B53" s="61"/>
      <c r="C53" s="26" t="s">
        <v>12</v>
      </c>
      <c r="D53" s="30">
        <v>1757</v>
      </c>
      <c r="E53" s="30">
        <v>1638</v>
      </c>
      <c r="F53" s="30">
        <v>1793</v>
      </c>
      <c r="G53" s="30">
        <v>1797</v>
      </c>
      <c r="H53" s="30"/>
    </row>
    <row r="54" spans="1:8" ht="27" customHeight="1" x14ac:dyDescent="0.25">
      <c r="A54" s="59"/>
      <c r="B54" s="61"/>
      <c r="C54" s="26" t="s">
        <v>60</v>
      </c>
      <c r="D54" s="30">
        <v>2185</v>
      </c>
      <c r="E54" s="30">
        <v>2055</v>
      </c>
      <c r="F54" s="30">
        <v>2244</v>
      </c>
      <c r="G54" s="30">
        <v>2244</v>
      </c>
      <c r="H54" s="30"/>
    </row>
    <row r="55" spans="1:8" ht="27" customHeight="1" x14ac:dyDescent="0.25">
      <c r="A55" s="60"/>
      <c r="B55" s="61"/>
      <c r="C55" s="26" t="s">
        <v>21</v>
      </c>
      <c r="D55" s="30">
        <v>1001</v>
      </c>
      <c r="E55" s="30">
        <v>905</v>
      </c>
      <c r="F55" s="30">
        <v>1010</v>
      </c>
      <c r="G55" s="30">
        <v>1022</v>
      </c>
      <c r="H55" s="30"/>
    </row>
    <row r="56" spans="1:8" ht="27" customHeight="1" x14ac:dyDescent="0.25">
      <c r="A56" s="58">
        <v>2</v>
      </c>
      <c r="B56" s="62" t="s">
        <v>61</v>
      </c>
      <c r="C56" s="24" t="s">
        <v>10</v>
      </c>
      <c r="D56" s="29">
        <v>1470</v>
      </c>
      <c r="E56" s="29">
        <v>1459</v>
      </c>
      <c r="F56" s="29">
        <v>1505</v>
      </c>
      <c r="G56" s="29">
        <v>1573</v>
      </c>
      <c r="H56" s="30"/>
    </row>
    <row r="57" spans="1:8" ht="27" customHeight="1" x14ac:dyDescent="0.25">
      <c r="A57" s="59"/>
      <c r="B57" s="63"/>
      <c r="C57" s="24" t="s">
        <v>11</v>
      </c>
      <c r="D57" s="31">
        <f>D56/1025</f>
        <v>1.4341463414634146</v>
      </c>
      <c r="E57" s="31">
        <f t="shared" ref="E57:G57" si="4">E56/1025</f>
        <v>1.4234146341463414</v>
      </c>
      <c r="F57" s="31">
        <f t="shared" si="4"/>
        <v>1.4682926829268292</v>
      </c>
      <c r="G57" s="31">
        <f t="shared" si="4"/>
        <v>1.5346341463414634</v>
      </c>
      <c r="H57" s="30"/>
    </row>
    <row r="58" spans="1:8" ht="27" customHeight="1" x14ac:dyDescent="0.25">
      <c r="A58" s="59"/>
      <c r="B58" s="63"/>
      <c r="C58" s="26" t="s">
        <v>12</v>
      </c>
      <c r="D58" s="30">
        <v>488</v>
      </c>
      <c r="E58" s="30">
        <v>435</v>
      </c>
      <c r="F58" s="30">
        <v>488</v>
      </c>
      <c r="G58" s="30">
        <v>486</v>
      </c>
      <c r="H58" s="30"/>
    </row>
    <row r="59" spans="1:8" ht="27" customHeight="1" x14ac:dyDescent="0.25">
      <c r="A59" s="59"/>
      <c r="B59" s="63"/>
      <c r="C59" s="26" t="s">
        <v>60</v>
      </c>
      <c r="D59" s="30">
        <v>766</v>
      </c>
      <c r="E59" s="30">
        <v>677</v>
      </c>
      <c r="F59" s="30">
        <v>740</v>
      </c>
      <c r="G59" s="30">
        <v>738</v>
      </c>
      <c r="H59" s="30"/>
    </row>
    <row r="60" spans="1:8" ht="27" customHeight="1" x14ac:dyDescent="0.25">
      <c r="A60" s="60"/>
      <c r="B60" s="64"/>
      <c r="C60" s="26" t="s">
        <v>21</v>
      </c>
      <c r="D60" s="30">
        <v>336</v>
      </c>
      <c r="E60" s="30">
        <v>296</v>
      </c>
      <c r="F60" s="30">
        <v>366</v>
      </c>
      <c r="G60" s="30">
        <v>357</v>
      </c>
      <c r="H60" s="30"/>
    </row>
    <row r="61" spans="1:8" ht="27" customHeight="1" x14ac:dyDescent="0.25">
      <c r="A61" s="58">
        <v>3</v>
      </c>
      <c r="B61" s="62" t="s">
        <v>39</v>
      </c>
      <c r="C61" s="24" t="s">
        <v>10</v>
      </c>
      <c r="D61" s="29">
        <v>2811</v>
      </c>
      <c r="E61" s="29">
        <v>2712</v>
      </c>
      <c r="F61" s="29">
        <v>2860</v>
      </c>
      <c r="G61" s="29">
        <v>2878</v>
      </c>
      <c r="H61" s="30"/>
    </row>
    <row r="62" spans="1:8" ht="27" customHeight="1" x14ac:dyDescent="0.25">
      <c r="A62" s="59"/>
      <c r="B62" s="63"/>
      <c r="C62" s="26" t="s">
        <v>12</v>
      </c>
      <c r="D62" s="30">
        <v>1018</v>
      </c>
      <c r="E62" s="30">
        <v>981</v>
      </c>
      <c r="F62" s="30">
        <v>897</v>
      </c>
      <c r="G62" s="30">
        <v>911</v>
      </c>
      <c r="H62" s="30"/>
    </row>
    <row r="63" spans="1:8" ht="27" customHeight="1" x14ac:dyDescent="0.25">
      <c r="A63" s="60"/>
      <c r="B63" s="64"/>
      <c r="C63" s="26" t="s">
        <v>22</v>
      </c>
      <c r="D63" s="30">
        <v>624</v>
      </c>
      <c r="E63" s="30">
        <v>637</v>
      </c>
      <c r="F63" s="30">
        <v>702</v>
      </c>
      <c r="G63" s="30">
        <v>709</v>
      </c>
      <c r="H63" s="30"/>
    </row>
    <row r="64" spans="1:8" ht="24.75" customHeight="1" x14ac:dyDescent="0.25">
      <c r="A64" s="21"/>
      <c r="B64" s="56" t="s">
        <v>16</v>
      </c>
      <c r="C64" s="57"/>
      <c r="D64" s="29">
        <f>D61+D56+D51</f>
        <v>8308</v>
      </c>
      <c r="E64" s="29">
        <f t="shared" ref="E64:G64" si="5">E61+E56+E51</f>
        <v>8216</v>
      </c>
      <c r="F64" s="29">
        <f t="shared" si="5"/>
        <v>8539</v>
      </c>
      <c r="G64" s="29">
        <f t="shared" si="5"/>
        <v>8636</v>
      </c>
      <c r="H64" s="30"/>
    </row>
    <row r="65" spans="1:8" ht="34.5" customHeight="1" x14ac:dyDescent="0.25">
      <c r="A65" s="20" t="s">
        <v>28</v>
      </c>
      <c r="B65" s="23" t="s">
        <v>27</v>
      </c>
      <c r="C65" s="32"/>
      <c r="D65" s="29">
        <f>D28+D49+D64</f>
        <v>13847</v>
      </c>
      <c r="E65" s="29">
        <f>E28+E49+E64</f>
        <v>13094</v>
      </c>
      <c r="F65" s="29">
        <f>F28+F49+F64</f>
        <v>13013</v>
      </c>
      <c r="G65" s="29">
        <f>G28+G49+G64</f>
        <v>13258</v>
      </c>
      <c r="H65" s="30"/>
    </row>
    <row r="67" spans="1:8" x14ac:dyDescent="0.25">
      <c r="B67" s="19"/>
    </row>
  </sheetData>
  <mergeCells count="40">
    <mergeCell ref="A1:C1"/>
    <mergeCell ref="A3:H3"/>
    <mergeCell ref="A5:A7"/>
    <mergeCell ref="B5:B6"/>
    <mergeCell ref="C5:C6"/>
    <mergeCell ref="D5:E5"/>
    <mergeCell ref="F5:G5"/>
    <mergeCell ref="H5:H6"/>
    <mergeCell ref="B29:H29"/>
    <mergeCell ref="B8:H8"/>
    <mergeCell ref="A9:A13"/>
    <mergeCell ref="B9:B13"/>
    <mergeCell ref="A14:A18"/>
    <mergeCell ref="B14:B18"/>
    <mergeCell ref="A19:A21"/>
    <mergeCell ref="B19:B21"/>
    <mergeCell ref="A22:A24"/>
    <mergeCell ref="B22:B24"/>
    <mergeCell ref="A25:A27"/>
    <mergeCell ref="B25:B27"/>
    <mergeCell ref="B28:C28"/>
    <mergeCell ref="B50:H50"/>
    <mergeCell ref="A30:A34"/>
    <mergeCell ref="B30:B34"/>
    <mergeCell ref="A35:A39"/>
    <mergeCell ref="B35:B39"/>
    <mergeCell ref="A40:A42"/>
    <mergeCell ref="B40:B42"/>
    <mergeCell ref="A43:A45"/>
    <mergeCell ref="B43:B45"/>
    <mergeCell ref="A46:A48"/>
    <mergeCell ref="B46:B48"/>
    <mergeCell ref="B49:C49"/>
    <mergeCell ref="B64:C64"/>
    <mergeCell ref="A51:A55"/>
    <mergeCell ref="B51:B55"/>
    <mergeCell ref="A56:A60"/>
    <mergeCell ref="B56:B60"/>
    <mergeCell ref="A61:A63"/>
    <mergeCell ref="B61:B63"/>
  </mergeCells>
  <pageMargins left="0.45" right="0.25" top="0.5" bottom="0.5" header="0.3" footer="0.3"/>
  <pageSetup paperSize="9" scale="9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chinh thuc</vt:lpstr>
      <vt:lpstr>'chinh thuc'!Print_Titles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2024-12-02T04:16:20Z</dcterms:modified>
</cp:coreProperties>
</file>